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570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<sst xmlns="http://schemas.openxmlformats.org/spreadsheetml/2006/main" count="129" uniqueCount="117">
  <si>
    <t>General Fund</t>
  </si>
  <si>
    <t>Motor Vehicle Highway</t>
  </si>
  <si>
    <t>Parks &amp; Rec</t>
  </si>
  <si>
    <t>Rainy Day</t>
  </si>
  <si>
    <t>Riverboat</t>
  </si>
  <si>
    <t>Police Pension</t>
  </si>
  <si>
    <t>Fire Pension</t>
  </si>
  <si>
    <t>Jacobville TIF</t>
  </si>
  <si>
    <t>Melzer Trust</t>
  </si>
  <si>
    <t>Evansville Community Trust</t>
  </si>
  <si>
    <t>Evansville Redevelopment</t>
  </si>
  <si>
    <t>Recovery Grant</t>
  </si>
  <si>
    <t>Redevelopment TIF</t>
  </si>
  <si>
    <t>Total Monies</t>
  </si>
  <si>
    <t>Payroll Checking</t>
  </si>
  <si>
    <t>Donation</t>
  </si>
  <si>
    <t>Misc Grants</t>
  </si>
  <si>
    <t>Law Enforcement</t>
  </si>
  <si>
    <t>Golf Courses</t>
  </si>
  <si>
    <t>Local Option Income Tax</t>
  </si>
  <si>
    <t>Greenway Project</t>
  </si>
  <si>
    <t>Sports Non-Reverting</t>
  </si>
  <si>
    <t>Zoo Animal Revolving</t>
  </si>
  <si>
    <t>Rental Rehab</t>
  </si>
  <si>
    <t>Certified Tech Park</t>
  </si>
  <si>
    <t>Eda Revolving Loan Fund</t>
  </si>
  <si>
    <t>Home Adm Investment Trust</t>
  </si>
  <si>
    <t>CDBG</t>
  </si>
  <si>
    <t>Old Post Office</t>
  </si>
  <si>
    <t>Economic Development Loan</t>
  </si>
  <si>
    <t>Emergency Shelter Grant</t>
  </si>
  <si>
    <t>Bldg Code books</t>
  </si>
  <si>
    <t>Bike License Revolving</t>
  </si>
  <si>
    <t>Sidewalk Project</t>
  </si>
  <si>
    <t>ERC Capital Non-Reverting</t>
  </si>
  <si>
    <t>Housing Trust</t>
  </si>
  <si>
    <t>HUD Fair Housing</t>
  </si>
  <si>
    <t>Equal Emp Opportunity Comm</t>
  </si>
  <si>
    <t>Master TIF Projects</t>
  </si>
  <si>
    <t>Food &amp; Beverage Tax Dist</t>
  </si>
  <si>
    <t>Locust Cemetery</t>
  </si>
  <si>
    <t>Oakhill Cemetery Perpetual</t>
  </si>
  <si>
    <t>Coleman Trust</t>
  </si>
  <si>
    <t>Mattie Bayard Trust</t>
  </si>
  <si>
    <t>R T Ledger Trust</t>
  </si>
  <si>
    <t>CDBG-City Bank of Evansville</t>
  </si>
  <si>
    <t>CDBG-EDA Resolving Loan</t>
  </si>
  <si>
    <t>Historic Preservation</t>
  </si>
  <si>
    <t>Park Dist Bond</t>
  </si>
  <si>
    <t>TIF Redevelopment Bond</t>
  </si>
  <si>
    <t>Park Dist Bond Refunding</t>
  </si>
  <si>
    <t>Redevelopment Bond Retirement</t>
  </si>
  <si>
    <t>Redevelopment Bond of 1998</t>
  </si>
  <si>
    <t>General Obligation #2</t>
  </si>
  <si>
    <t>Sidewalk Improvement Boand</t>
  </si>
  <si>
    <t>Bond</t>
  </si>
  <si>
    <t>Redevelopment Arena Bond 08</t>
  </si>
  <si>
    <t>Umemployment</t>
  </si>
  <si>
    <t>Workers Compensation</t>
  </si>
  <si>
    <t>Liability</t>
  </si>
  <si>
    <t>Hospitalization</t>
  </si>
  <si>
    <t>Evanville Civil City Payroll</t>
  </si>
  <si>
    <t>Accounts Receivable Clearing</t>
  </si>
  <si>
    <t>Oakhill Lease Escrow</t>
  </si>
  <si>
    <t>Berry Plastics</t>
  </si>
  <si>
    <t>CDBG-Metro SBAC</t>
  </si>
  <si>
    <t>American General Project</t>
  </si>
  <si>
    <t>Park Bond Refunding 2012</t>
  </si>
  <si>
    <t>Evansville Park 12 sinking</t>
  </si>
  <si>
    <t>Local Road &amp; Street</t>
  </si>
  <si>
    <t>Parking</t>
  </si>
  <si>
    <t>UNSAFE BUILDING</t>
  </si>
  <si>
    <t>Arena Bond 2010B Sinking</t>
  </si>
  <si>
    <t>Arena 2010 B Additional Project</t>
  </si>
  <si>
    <t xml:space="preserve">Arena Bond  </t>
  </si>
  <si>
    <t>EMA Revolving Donation</t>
  </si>
  <si>
    <t>Purchasing Internal Svc Printing</t>
  </si>
  <si>
    <t>Plan Commission</t>
  </si>
  <si>
    <t>Hotel</t>
  </si>
  <si>
    <t>IU Med</t>
  </si>
  <si>
    <t>City of Evansville - Changes in Funds Balance Report</t>
  </si>
  <si>
    <t>Fiscal Year Ending September 30, 2014</t>
  </si>
  <si>
    <t>Variance</t>
  </si>
  <si>
    <t>% Chg</t>
  </si>
  <si>
    <t>Nearest Thousands</t>
  </si>
  <si>
    <t>Rental Housing Inspection</t>
  </si>
  <si>
    <t>Fire Special Dept Donation</t>
  </si>
  <si>
    <t>Cumulative Capital Improvement</t>
  </si>
  <si>
    <t>/Evansville Redev - Victory</t>
  </si>
  <si>
    <t>Total</t>
  </si>
  <si>
    <t>Acct #</t>
  </si>
  <si>
    <t>Park Bond Refunding 2003</t>
  </si>
  <si>
    <t>Cash Eville Redev</t>
  </si>
  <si>
    <t>Investment</t>
  </si>
  <si>
    <t>Oper</t>
  </si>
  <si>
    <t>oper</t>
  </si>
  <si>
    <t>Notes: 800 series accounts are agency funds - Defined as fudicuary - City does not have ownership</t>
  </si>
  <si>
    <t xml:space="preserve">Operational Funds - 101, 204, 211, 474, 703, 704, 705, 706, 707, </t>
  </si>
  <si>
    <t xml:space="preserve">Changes in Operational Fund Balance for the Fiscal Year Ending Sepember 30, 2014 = </t>
  </si>
  <si>
    <t>Note the negative change in the investment accounts are including in the Negative $6,972,000  of the operational funds</t>
  </si>
  <si>
    <t xml:space="preserve">Changes in Operational Fund Balances from January 1, 2014 to September 30, 2014 = </t>
  </si>
  <si>
    <t>Changes in Operational Fund Balances from January 1, 2013 to September 30, 2013 =</t>
  </si>
  <si>
    <t>Changes in Operational Investment accounts included in the negative $6,972,000 = $3,982,000</t>
  </si>
  <si>
    <t>Changes In Fund Balances Year-to-Date</t>
  </si>
  <si>
    <t xml:space="preserve">Changes in Operational Fund Balances for the Fiscal Year Ending September 30, 2013 = </t>
  </si>
  <si>
    <t>CONCLUSION: BASED ON THE COMPARISON OF THE FISCAL YEAR ENDING SEPT 30, 2014 &amp; 2013</t>
  </si>
  <si>
    <t xml:space="preserve">THE OVERALL FUNDS EXCLUDING THE FUDICUARY (RED)  FOR THE FISCAL YEAR ENDING </t>
  </si>
  <si>
    <t>SEPTEMBER 30, 2014 DECLINED BY $9,072,000 COMPARED TO THE DECLINE OF $4,476,000</t>
  </si>
  <si>
    <t xml:space="preserve">FOR THE FISCAL YEAR ENDING SEPTEMBER 30, 2013, OR A DIFFERENCE OF $4,596,000 OR </t>
  </si>
  <si>
    <t xml:space="preserve">102.7% GREATER DECLINE. </t>
  </si>
  <si>
    <t>fiduciary, City does not have ownership</t>
  </si>
  <si>
    <t xml:space="preserve">fiduciary, </t>
  </si>
  <si>
    <t xml:space="preserve">Overall changes in  fund balances excluding the fiduciary (RED) for the Fiscall Year Ending September 30, 2014 = </t>
  </si>
  <si>
    <t>Overall Changes in the Fund Balances excluding the fiduciary (RED) from January 1, 2014 to September 30, 2014=</t>
  </si>
  <si>
    <t>30, 2013</t>
  </si>
  <si>
    <t>FIDUCIARY (RED) FOR THE</t>
  </si>
  <si>
    <t>FISCAL YEAR ENDING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</si>
</sst>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44" fontId="0" fillId="2" borderId="0" xfId="0" applyNumberFormat="1" applyFill="1" applyAlignment="1">
      <alignment/>
    </xf>
    <xf numFmtId="43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4" fillId="0" borderId="0" xfId="0" applyFont="1" applyAlignment="1">
      <alignment/>
    </xf>
    <xf numFmtId="4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3" fontId="5" fillId="2" borderId="0" xfId="0" applyNumberFormat="1" applyFont="1" applyFill="1" applyAlignment="1">
      <alignment/>
    </xf>
    <xf numFmtId="44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6" fontId="5" fillId="2" borderId="0" xfId="0" applyNumberFormat="1" applyFont="1" applyFill="1" applyAlignment="1">
      <alignment/>
    </xf>
    <xf numFmtId="44" fontId="6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workbookViewId="0" topLeftCell="A73">
      <selection activeCell="P110" sqref="P110"/>
    </sheetView>
  </sheetViews>
  <sheetFormatPr defaultColWidth="9.140625" defaultRowHeight="12.75"/>
  <cols>
    <col min="5" max="5" width="11.8515625" style="0" bestFit="1" customWidth="1"/>
    <col min="6" max="6" width="11.00390625" style="0" customWidth="1"/>
    <col min="7" max="7" width="10.8515625" style="0" bestFit="1" customWidth="1"/>
    <col min="8" max="9" width="12.140625" style="0" customWidth="1"/>
    <col min="11" max="11" width="11.8515625" style="0" bestFit="1" customWidth="1"/>
    <col min="12" max="12" width="11.28125" style="0" bestFit="1" customWidth="1"/>
    <col min="13" max="13" width="11.421875" style="0" customWidth="1"/>
    <col min="14" max="14" width="10.8515625" style="0" bestFit="1" customWidth="1"/>
    <col min="15" max="15" width="14.00390625" style="0" customWidth="1"/>
    <col min="16" max="16" width="12.8515625" style="0" customWidth="1"/>
    <col min="17" max="17" width="11.8515625" style="0" customWidth="1"/>
    <col min="18" max="18" width="13.28125" style="0" customWidth="1"/>
    <col min="19" max="19" width="11.7109375" style="0" customWidth="1"/>
    <col min="20" max="20" width="12.421875" style="0" customWidth="1"/>
  </cols>
  <sheetData>
    <row r="1" ht="12.75">
      <c r="A1" t="s">
        <v>80</v>
      </c>
    </row>
    <row r="2" spans="1:18" ht="12.75">
      <c r="A2" t="s">
        <v>81</v>
      </c>
      <c r="L2" s="15" t="s">
        <v>103</v>
      </c>
      <c r="M2" s="15"/>
      <c r="N2" s="15"/>
      <c r="O2" s="15"/>
      <c r="P2" s="15"/>
      <c r="Q2" s="15"/>
      <c r="R2" s="15"/>
    </row>
    <row r="3" spans="1:10" ht="12.75">
      <c r="A3" t="s">
        <v>84</v>
      </c>
      <c r="J3" t="s">
        <v>83</v>
      </c>
    </row>
    <row r="4" spans="4:20" ht="12.75">
      <c r="D4" s="15" t="s">
        <v>90</v>
      </c>
      <c r="E4" s="18">
        <v>41547</v>
      </c>
      <c r="F4" s="15" t="s">
        <v>93</v>
      </c>
      <c r="G4" s="18">
        <v>41912</v>
      </c>
      <c r="H4" s="15" t="s">
        <v>93</v>
      </c>
      <c r="I4" s="15" t="s">
        <v>82</v>
      </c>
      <c r="J4" s="15"/>
      <c r="K4" s="15"/>
      <c r="L4" s="18">
        <v>41640</v>
      </c>
      <c r="M4" s="18">
        <v>41912</v>
      </c>
      <c r="N4" s="15" t="s">
        <v>82</v>
      </c>
      <c r="O4" s="18">
        <v>41275</v>
      </c>
      <c r="P4" s="18">
        <v>41547</v>
      </c>
      <c r="Q4" s="18" t="s">
        <v>82</v>
      </c>
      <c r="R4" s="18">
        <v>41182</v>
      </c>
      <c r="S4" s="18">
        <v>41547</v>
      </c>
      <c r="T4" s="15" t="s">
        <v>82</v>
      </c>
    </row>
    <row r="5" spans="1:20" ht="12.75">
      <c r="A5" s="14" t="s">
        <v>0</v>
      </c>
      <c r="B5" s="14"/>
      <c r="C5" s="4"/>
      <c r="D5" s="14">
        <v>101</v>
      </c>
      <c r="E5" s="5">
        <v>-10031</v>
      </c>
      <c r="F5" s="5">
        <v>1186</v>
      </c>
      <c r="G5" s="6">
        <v>-10999</v>
      </c>
      <c r="H5" s="5"/>
      <c r="I5" s="12">
        <f>G5-E5</f>
        <v>-968</v>
      </c>
      <c r="J5" s="7">
        <f>I5/E5</f>
        <v>0.09650084737314325</v>
      </c>
      <c r="K5" s="4" t="s">
        <v>94</v>
      </c>
      <c r="L5" s="6">
        <v>769</v>
      </c>
      <c r="M5" s="6">
        <v>-10999</v>
      </c>
      <c r="N5" s="12">
        <f>M5-L5</f>
        <v>-11768</v>
      </c>
      <c r="O5" s="5">
        <v>3990</v>
      </c>
      <c r="P5" s="5">
        <v>-10031</v>
      </c>
      <c r="Q5" s="13">
        <f>P5-O5</f>
        <v>-14021</v>
      </c>
      <c r="R5" s="6">
        <v>-5516</v>
      </c>
      <c r="S5" s="5">
        <v>-10031</v>
      </c>
      <c r="T5" s="13">
        <f>S5-R5</f>
        <v>-4515</v>
      </c>
    </row>
    <row r="6" spans="1:20" ht="12.75">
      <c r="A6" t="s">
        <v>1</v>
      </c>
      <c r="D6">
        <v>201</v>
      </c>
      <c r="E6" s="1">
        <v>497</v>
      </c>
      <c r="F6" s="1"/>
      <c r="G6" s="2">
        <v>798</v>
      </c>
      <c r="H6" s="1"/>
      <c r="I6" s="2">
        <f aca="true" t="shared" si="0" ref="I6:I69">G6-E6</f>
        <v>301</v>
      </c>
      <c r="J6" s="3">
        <f aca="true" t="shared" si="1" ref="J6:J69">I6/E6</f>
        <v>0.6056338028169014</v>
      </c>
      <c r="L6" s="2">
        <v>404</v>
      </c>
      <c r="M6" s="2">
        <v>798</v>
      </c>
      <c r="N6" s="2">
        <f aca="true" t="shared" si="2" ref="N6:N69">M6-L6</f>
        <v>394</v>
      </c>
      <c r="O6" s="1">
        <v>918</v>
      </c>
      <c r="P6" s="1">
        <v>497</v>
      </c>
      <c r="Q6" s="1">
        <f aca="true" t="shared" si="3" ref="Q6:Q69">P6-O6</f>
        <v>-421</v>
      </c>
      <c r="R6" s="2">
        <v>969</v>
      </c>
      <c r="S6" s="1">
        <v>497</v>
      </c>
      <c r="T6" s="1">
        <f aca="true" t="shared" si="4" ref="T6:T69">S6-R6</f>
        <v>-472</v>
      </c>
    </row>
    <row r="7" spans="1:20" ht="12.75">
      <c r="A7" s="14" t="s">
        <v>2</v>
      </c>
      <c r="B7" s="14"/>
      <c r="C7" s="4"/>
      <c r="D7" s="14">
        <v>204</v>
      </c>
      <c r="E7" s="5">
        <v>-717</v>
      </c>
      <c r="F7" s="5"/>
      <c r="G7" s="6">
        <v>-266</v>
      </c>
      <c r="H7" s="5"/>
      <c r="I7" s="12">
        <f t="shared" si="0"/>
        <v>451</v>
      </c>
      <c r="J7" s="7">
        <f t="shared" si="1"/>
        <v>-0.6290097629009763</v>
      </c>
      <c r="K7" s="4" t="s">
        <v>94</v>
      </c>
      <c r="L7" s="6">
        <v>605</v>
      </c>
      <c r="M7" s="6">
        <v>-266</v>
      </c>
      <c r="N7" s="12">
        <f t="shared" si="2"/>
        <v>-871</v>
      </c>
      <c r="O7" s="5">
        <v>1060</v>
      </c>
      <c r="P7" s="5">
        <v>-717</v>
      </c>
      <c r="Q7" s="13">
        <f t="shared" si="3"/>
        <v>-1777</v>
      </c>
      <c r="R7" s="6">
        <v>239</v>
      </c>
      <c r="S7" s="5">
        <v>-717</v>
      </c>
      <c r="T7" s="13">
        <f t="shared" si="4"/>
        <v>-956</v>
      </c>
    </row>
    <row r="8" spans="1:20" ht="12.75">
      <c r="A8" t="s">
        <v>3</v>
      </c>
      <c r="D8">
        <v>245</v>
      </c>
      <c r="E8" s="1">
        <v>2924</v>
      </c>
      <c r="F8" s="1"/>
      <c r="G8" s="2">
        <v>2930</v>
      </c>
      <c r="H8" s="1">
        <v>2900</v>
      </c>
      <c r="I8" s="2">
        <f t="shared" si="0"/>
        <v>6</v>
      </c>
      <c r="J8" s="3">
        <f t="shared" si="1"/>
        <v>0.002051983584131327</v>
      </c>
      <c r="L8" s="2">
        <v>2930</v>
      </c>
      <c r="M8" s="2">
        <v>2930</v>
      </c>
      <c r="N8" s="2">
        <f t="shared" si="2"/>
        <v>0</v>
      </c>
      <c r="O8" s="1">
        <v>3079</v>
      </c>
      <c r="P8" s="1">
        <v>2924</v>
      </c>
      <c r="Q8" s="1">
        <f t="shared" si="3"/>
        <v>-155</v>
      </c>
      <c r="R8" s="2">
        <v>3077</v>
      </c>
      <c r="S8" s="1">
        <v>2924</v>
      </c>
      <c r="T8" s="1">
        <f t="shared" si="4"/>
        <v>-153</v>
      </c>
    </row>
    <row r="9" spans="1:20" ht="12.75">
      <c r="A9" t="s">
        <v>4</v>
      </c>
      <c r="D9">
        <v>446</v>
      </c>
      <c r="E9" s="1">
        <v>13448</v>
      </c>
      <c r="F9" s="1">
        <v>8000</v>
      </c>
      <c r="G9" s="2">
        <v>12599</v>
      </c>
      <c r="H9" s="1">
        <v>8500</v>
      </c>
      <c r="I9" s="2">
        <f t="shared" si="0"/>
        <v>-849</v>
      </c>
      <c r="J9" s="3">
        <f t="shared" si="1"/>
        <v>-0.06313206424747174</v>
      </c>
      <c r="L9" s="2">
        <v>14079</v>
      </c>
      <c r="M9" s="2">
        <v>12599</v>
      </c>
      <c r="N9" s="2">
        <f t="shared" si="2"/>
        <v>-1480</v>
      </c>
      <c r="O9" s="1">
        <v>15271</v>
      </c>
      <c r="P9" s="1">
        <v>13448</v>
      </c>
      <c r="Q9" s="1">
        <f t="shared" si="3"/>
        <v>-1823</v>
      </c>
      <c r="R9" s="2">
        <v>13701</v>
      </c>
      <c r="S9" s="1">
        <v>13448</v>
      </c>
      <c r="T9" s="1">
        <f t="shared" si="4"/>
        <v>-253</v>
      </c>
    </row>
    <row r="10" spans="1:20" ht="12.75">
      <c r="A10" s="14" t="s">
        <v>76</v>
      </c>
      <c r="B10" s="14"/>
      <c r="C10" s="14"/>
      <c r="D10" s="14">
        <v>703</v>
      </c>
      <c r="E10" s="5">
        <v>45</v>
      </c>
      <c r="F10" s="5"/>
      <c r="G10" s="6">
        <v>83</v>
      </c>
      <c r="H10" s="5"/>
      <c r="I10" s="12">
        <f t="shared" si="0"/>
        <v>38</v>
      </c>
      <c r="J10" s="7">
        <f t="shared" si="1"/>
        <v>0.8444444444444444</v>
      </c>
      <c r="K10" s="4" t="s">
        <v>95</v>
      </c>
      <c r="L10" s="6">
        <v>69</v>
      </c>
      <c r="M10" s="6">
        <v>83</v>
      </c>
      <c r="N10" s="12">
        <f t="shared" si="2"/>
        <v>14</v>
      </c>
      <c r="O10" s="5">
        <v>-25</v>
      </c>
      <c r="P10" s="5">
        <v>45</v>
      </c>
      <c r="Q10" s="13">
        <f t="shared" si="3"/>
        <v>70</v>
      </c>
      <c r="R10" s="6">
        <v>68</v>
      </c>
      <c r="S10" s="5">
        <v>45</v>
      </c>
      <c r="T10" s="13">
        <f t="shared" si="4"/>
        <v>-23</v>
      </c>
    </row>
    <row r="11" spans="1:20" ht="12.75">
      <c r="A11" s="8" t="s">
        <v>5</v>
      </c>
      <c r="B11" s="8"/>
      <c r="C11" s="8"/>
      <c r="D11" s="8">
        <v>802</v>
      </c>
      <c r="E11" s="9">
        <v>5923</v>
      </c>
      <c r="F11" s="9">
        <v>3500</v>
      </c>
      <c r="G11" s="10">
        <v>5927</v>
      </c>
      <c r="H11" s="9">
        <v>4100</v>
      </c>
      <c r="I11" s="10">
        <f t="shared" si="0"/>
        <v>4</v>
      </c>
      <c r="J11" s="11">
        <f t="shared" si="1"/>
        <v>0.0006753334458889077</v>
      </c>
      <c r="K11" s="8"/>
      <c r="L11" s="10">
        <v>4235</v>
      </c>
      <c r="M11" s="10">
        <v>5927</v>
      </c>
      <c r="N11" s="10">
        <f t="shared" si="2"/>
        <v>1692</v>
      </c>
      <c r="O11" s="9">
        <v>4231</v>
      </c>
      <c r="P11" s="9">
        <v>5923</v>
      </c>
      <c r="Q11" s="9">
        <f t="shared" si="3"/>
        <v>1692</v>
      </c>
      <c r="R11" s="10">
        <v>6169</v>
      </c>
      <c r="S11" s="9">
        <v>5923</v>
      </c>
      <c r="T11" s="9">
        <f t="shared" si="4"/>
        <v>-246</v>
      </c>
    </row>
    <row r="12" spans="1:20" ht="12.75">
      <c r="A12" s="8" t="s">
        <v>6</v>
      </c>
      <c r="B12" s="8"/>
      <c r="C12" s="8"/>
      <c r="D12" s="8">
        <v>801</v>
      </c>
      <c r="E12" s="9">
        <v>5612</v>
      </c>
      <c r="F12" s="9">
        <v>3500</v>
      </c>
      <c r="G12" s="10">
        <v>5859</v>
      </c>
      <c r="H12" s="9">
        <v>4250</v>
      </c>
      <c r="I12" s="10">
        <f t="shared" si="0"/>
        <v>247</v>
      </c>
      <c r="J12" s="11">
        <f t="shared" si="1"/>
        <v>0.044012829650748396</v>
      </c>
      <c r="K12" s="8"/>
      <c r="L12" s="10">
        <v>4297</v>
      </c>
      <c r="M12" s="10">
        <v>5859</v>
      </c>
      <c r="N12" s="10">
        <f t="shared" si="2"/>
        <v>1562</v>
      </c>
      <c r="O12" s="9">
        <v>4569</v>
      </c>
      <c r="P12" s="9">
        <v>5612</v>
      </c>
      <c r="Q12" s="9">
        <f t="shared" si="3"/>
        <v>1043</v>
      </c>
      <c r="R12" s="10">
        <v>6072</v>
      </c>
      <c r="S12" s="9">
        <v>5612</v>
      </c>
      <c r="T12" s="9">
        <f t="shared" si="4"/>
        <v>-460</v>
      </c>
    </row>
    <row r="13" spans="1:20" ht="12.75">
      <c r="A13" t="s">
        <v>7</v>
      </c>
      <c r="D13">
        <v>407</v>
      </c>
      <c r="E13" s="1">
        <v>2572</v>
      </c>
      <c r="F13" s="1">
        <v>2200</v>
      </c>
      <c r="G13" s="2">
        <v>3780</v>
      </c>
      <c r="H13" s="1">
        <v>2700</v>
      </c>
      <c r="I13" s="2">
        <f t="shared" si="0"/>
        <v>1208</v>
      </c>
      <c r="J13" s="3">
        <f t="shared" si="1"/>
        <v>0.46967340590979784</v>
      </c>
      <c r="L13" s="2">
        <v>3090</v>
      </c>
      <c r="M13" s="2">
        <v>3780</v>
      </c>
      <c r="N13" s="2">
        <f t="shared" si="2"/>
        <v>690</v>
      </c>
      <c r="O13" s="1">
        <v>2161</v>
      </c>
      <c r="P13" s="1">
        <v>2572</v>
      </c>
      <c r="Q13" s="1">
        <f t="shared" si="3"/>
        <v>411</v>
      </c>
      <c r="R13" s="2">
        <v>1746</v>
      </c>
      <c r="S13" s="1">
        <v>2572</v>
      </c>
      <c r="T13" s="1">
        <f t="shared" si="4"/>
        <v>826</v>
      </c>
    </row>
    <row r="14" spans="1:20" ht="12.75">
      <c r="A14" s="8" t="s">
        <v>8</v>
      </c>
      <c r="B14" s="8"/>
      <c r="C14" s="8"/>
      <c r="D14" s="8">
        <v>826</v>
      </c>
      <c r="E14" s="9">
        <v>50</v>
      </c>
      <c r="F14" s="9"/>
      <c r="G14" s="10">
        <v>50</v>
      </c>
      <c r="H14" s="9">
        <v>50</v>
      </c>
      <c r="I14" s="10">
        <f t="shared" si="0"/>
        <v>0</v>
      </c>
      <c r="J14" s="11">
        <f t="shared" si="1"/>
        <v>0</v>
      </c>
      <c r="K14" s="8"/>
      <c r="L14" s="10">
        <v>50</v>
      </c>
      <c r="M14" s="10">
        <v>50</v>
      </c>
      <c r="N14" s="10">
        <f t="shared" si="2"/>
        <v>0</v>
      </c>
      <c r="O14" s="9">
        <v>50</v>
      </c>
      <c r="P14" s="9">
        <v>50</v>
      </c>
      <c r="Q14" s="9">
        <f t="shared" si="3"/>
        <v>0</v>
      </c>
      <c r="R14" s="10">
        <v>50</v>
      </c>
      <c r="S14" s="9">
        <v>50</v>
      </c>
      <c r="T14" s="9">
        <f t="shared" si="4"/>
        <v>0</v>
      </c>
    </row>
    <row r="15" spans="1:20" ht="12.75">
      <c r="A15" s="8" t="s">
        <v>9</v>
      </c>
      <c r="B15" s="8"/>
      <c r="C15" s="8"/>
      <c r="D15" s="8">
        <v>827</v>
      </c>
      <c r="E15" s="9">
        <v>13</v>
      </c>
      <c r="F15" s="9"/>
      <c r="G15" s="10">
        <v>50</v>
      </c>
      <c r="H15" s="9">
        <v>13</v>
      </c>
      <c r="I15" s="10">
        <f t="shared" si="0"/>
        <v>37</v>
      </c>
      <c r="J15" s="11">
        <f t="shared" si="1"/>
        <v>2.8461538461538463</v>
      </c>
      <c r="K15" s="8"/>
      <c r="L15" s="10">
        <v>13</v>
      </c>
      <c r="M15" s="10">
        <v>50</v>
      </c>
      <c r="N15" s="10">
        <f t="shared" si="2"/>
        <v>37</v>
      </c>
      <c r="O15" s="9">
        <v>13</v>
      </c>
      <c r="P15" s="9">
        <v>13</v>
      </c>
      <c r="Q15" s="9">
        <f t="shared" si="3"/>
        <v>0</v>
      </c>
      <c r="R15" s="10">
        <v>13</v>
      </c>
      <c r="S15" s="9">
        <v>13</v>
      </c>
      <c r="T15" s="9">
        <f t="shared" si="4"/>
        <v>0</v>
      </c>
    </row>
    <row r="16" spans="1:20" ht="12.75">
      <c r="A16" t="s">
        <v>10</v>
      </c>
      <c r="D16">
        <v>324</v>
      </c>
      <c r="E16" s="1">
        <v>87</v>
      </c>
      <c r="F16" s="1"/>
      <c r="G16" s="2">
        <v>87</v>
      </c>
      <c r="H16" s="1"/>
      <c r="I16" s="2">
        <f t="shared" si="0"/>
        <v>0</v>
      </c>
      <c r="J16" s="3">
        <f t="shared" si="1"/>
        <v>0</v>
      </c>
      <c r="L16" s="2">
        <v>87</v>
      </c>
      <c r="M16" s="2">
        <v>87</v>
      </c>
      <c r="N16" s="2">
        <f t="shared" si="2"/>
        <v>0</v>
      </c>
      <c r="O16" s="1">
        <v>87</v>
      </c>
      <c r="P16" s="1">
        <v>87</v>
      </c>
      <c r="Q16" s="1">
        <f t="shared" si="3"/>
        <v>0</v>
      </c>
      <c r="R16" s="2">
        <v>87</v>
      </c>
      <c r="S16" s="1">
        <v>87</v>
      </c>
      <c r="T16" s="1">
        <f t="shared" si="4"/>
        <v>0</v>
      </c>
    </row>
    <row r="17" spans="1:20" ht="12.75">
      <c r="A17" t="s">
        <v>11</v>
      </c>
      <c r="D17">
        <v>230</v>
      </c>
      <c r="E17" s="1">
        <v>4</v>
      </c>
      <c r="F17" s="1"/>
      <c r="G17" s="2">
        <v>117</v>
      </c>
      <c r="H17" s="1"/>
      <c r="I17" s="2">
        <f t="shared" si="0"/>
        <v>113</v>
      </c>
      <c r="J17" s="3">
        <f t="shared" si="1"/>
        <v>28.25</v>
      </c>
      <c r="L17" s="2">
        <v>4</v>
      </c>
      <c r="M17" s="2">
        <v>117</v>
      </c>
      <c r="N17" s="2">
        <f t="shared" si="2"/>
        <v>113</v>
      </c>
      <c r="O17" s="1">
        <v>139</v>
      </c>
      <c r="P17" s="1">
        <v>4</v>
      </c>
      <c r="Q17" s="1">
        <f t="shared" si="3"/>
        <v>-135</v>
      </c>
      <c r="R17" s="2">
        <v>5</v>
      </c>
      <c r="S17" s="1">
        <v>4</v>
      </c>
      <c r="T17" s="1">
        <f t="shared" si="4"/>
        <v>-1</v>
      </c>
    </row>
    <row r="18" spans="1:20" ht="12.75">
      <c r="A18" t="s">
        <v>12</v>
      </c>
      <c r="D18">
        <v>311</v>
      </c>
      <c r="E18" s="1"/>
      <c r="F18" s="1"/>
      <c r="G18" s="2"/>
      <c r="H18" s="1"/>
      <c r="I18" s="2">
        <f t="shared" si="0"/>
        <v>0</v>
      </c>
      <c r="J18" s="3" t="e">
        <f t="shared" si="1"/>
        <v>#DIV/0!</v>
      </c>
      <c r="L18" s="2">
        <v>0</v>
      </c>
      <c r="M18" s="2"/>
      <c r="N18" s="2">
        <f t="shared" si="2"/>
        <v>0</v>
      </c>
      <c r="O18" s="1">
        <v>8</v>
      </c>
      <c r="P18" s="1"/>
      <c r="Q18" s="1">
        <f t="shared" si="3"/>
        <v>-8</v>
      </c>
      <c r="R18" s="2">
        <v>-32</v>
      </c>
      <c r="S18" s="1"/>
      <c r="T18" s="1">
        <f t="shared" si="4"/>
        <v>32</v>
      </c>
    </row>
    <row r="19" spans="1:20" ht="12.75">
      <c r="A19" t="s">
        <v>13</v>
      </c>
      <c r="E19" s="1"/>
      <c r="F19" s="1"/>
      <c r="G19" s="2"/>
      <c r="H19" s="1"/>
      <c r="I19" s="2">
        <f t="shared" si="0"/>
        <v>0</v>
      </c>
      <c r="J19" s="3" t="e">
        <f t="shared" si="1"/>
        <v>#DIV/0!</v>
      </c>
      <c r="L19" s="2">
        <v>0</v>
      </c>
      <c r="M19" s="2"/>
      <c r="N19" s="2">
        <f t="shared" si="2"/>
        <v>0</v>
      </c>
      <c r="O19" s="1"/>
      <c r="P19" s="1"/>
      <c r="Q19" s="1">
        <f t="shared" si="3"/>
        <v>0</v>
      </c>
      <c r="R19" s="2"/>
      <c r="S19" s="1"/>
      <c r="T19" s="1">
        <f t="shared" si="4"/>
        <v>0</v>
      </c>
    </row>
    <row r="20" spans="1:20" ht="12.75">
      <c r="A20" s="8" t="s">
        <v>14</v>
      </c>
      <c r="B20" s="8"/>
      <c r="C20" s="8"/>
      <c r="D20" s="8">
        <v>806</v>
      </c>
      <c r="E20" s="9">
        <v>207</v>
      </c>
      <c r="F20" s="9"/>
      <c r="G20" s="10">
        <v>210</v>
      </c>
      <c r="H20" s="9"/>
      <c r="I20" s="10">
        <f t="shared" si="0"/>
        <v>3</v>
      </c>
      <c r="J20" s="11">
        <f t="shared" si="1"/>
        <v>0.014492753623188406</v>
      </c>
      <c r="K20" s="8"/>
      <c r="L20" s="10">
        <v>217</v>
      </c>
      <c r="M20" s="10">
        <v>210</v>
      </c>
      <c r="N20" s="10">
        <f t="shared" si="2"/>
        <v>-7</v>
      </c>
      <c r="O20" s="9">
        <v>0</v>
      </c>
      <c r="P20" s="9">
        <v>207</v>
      </c>
      <c r="Q20" s="9">
        <f t="shared" si="3"/>
        <v>207</v>
      </c>
      <c r="R20" s="10">
        <v>1839</v>
      </c>
      <c r="S20" s="9">
        <v>207</v>
      </c>
      <c r="T20" s="9">
        <f t="shared" si="4"/>
        <v>-1632</v>
      </c>
    </row>
    <row r="21" spans="1:20" ht="12.75">
      <c r="A21" t="s">
        <v>15</v>
      </c>
      <c r="D21">
        <v>217</v>
      </c>
      <c r="E21" s="1">
        <v>30</v>
      </c>
      <c r="F21" s="1"/>
      <c r="G21" s="2">
        <v>6</v>
      </c>
      <c r="H21" s="1"/>
      <c r="I21" s="2">
        <f t="shared" si="0"/>
        <v>-24</v>
      </c>
      <c r="J21" s="3">
        <f t="shared" si="1"/>
        <v>-0.8</v>
      </c>
      <c r="L21" s="2">
        <v>2</v>
      </c>
      <c r="M21" s="2">
        <v>6</v>
      </c>
      <c r="N21" s="2">
        <f t="shared" si="2"/>
        <v>4</v>
      </c>
      <c r="O21" s="1">
        <v>5</v>
      </c>
      <c r="P21" s="1">
        <v>30</v>
      </c>
      <c r="Q21" s="1">
        <f t="shared" si="3"/>
        <v>25</v>
      </c>
      <c r="R21" s="2">
        <v>26</v>
      </c>
      <c r="S21" s="1">
        <v>30</v>
      </c>
      <c r="T21" s="1">
        <f t="shared" si="4"/>
        <v>4</v>
      </c>
    </row>
    <row r="22" spans="1:20" ht="12.75">
      <c r="A22" t="s">
        <v>16</v>
      </c>
      <c r="D22">
        <v>251</v>
      </c>
      <c r="E22" s="1">
        <v>1858</v>
      </c>
      <c r="F22" s="1"/>
      <c r="G22" s="2">
        <v>1187</v>
      </c>
      <c r="H22" s="1"/>
      <c r="I22" s="2">
        <f t="shared" si="0"/>
        <v>-671</v>
      </c>
      <c r="J22" s="3">
        <f t="shared" si="1"/>
        <v>-0.3611410118406889</v>
      </c>
      <c r="L22" s="2">
        <v>1772</v>
      </c>
      <c r="M22" s="2">
        <v>1187</v>
      </c>
      <c r="N22" s="2">
        <f t="shared" si="2"/>
        <v>-585</v>
      </c>
      <c r="O22" s="1">
        <v>1526</v>
      </c>
      <c r="P22" s="1">
        <v>1858</v>
      </c>
      <c r="Q22" s="1">
        <f t="shared" si="3"/>
        <v>332</v>
      </c>
      <c r="R22" s="2">
        <v>830</v>
      </c>
      <c r="S22" s="1">
        <v>1858</v>
      </c>
      <c r="T22" s="1">
        <f t="shared" si="4"/>
        <v>1028</v>
      </c>
    </row>
    <row r="23" spans="1:20" ht="12.75">
      <c r="A23" t="s">
        <v>17</v>
      </c>
      <c r="D23">
        <v>233</v>
      </c>
      <c r="E23" s="1">
        <v>108</v>
      </c>
      <c r="F23" s="1"/>
      <c r="G23" s="2">
        <v>75</v>
      </c>
      <c r="H23" s="1"/>
      <c r="I23" s="2">
        <f t="shared" si="0"/>
        <v>-33</v>
      </c>
      <c r="J23" s="3">
        <f t="shared" si="1"/>
        <v>-0.3055555555555556</v>
      </c>
      <c r="L23" s="2">
        <v>99</v>
      </c>
      <c r="M23" s="2">
        <v>75</v>
      </c>
      <c r="N23" s="2">
        <f t="shared" si="2"/>
        <v>-24</v>
      </c>
      <c r="O23" s="1">
        <v>97</v>
      </c>
      <c r="P23" s="1">
        <v>108</v>
      </c>
      <c r="Q23" s="1">
        <f t="shared" si="3"/>
        <v>11</v>
      </c>
      <c r="R23" s="2"/>
      <c r="S23" s="1">
        <v>108</v>
      </c>
      <c r="T23" s="1">
        <f t="shared" si="4"/>
        <v>108</v>
      </c>
    </row>
    <row r="24" spans="1:20" ht="12.75">
      <c r="A24" s="8" t="s">
        <v>92</v>
      </c>
      <c r="B24" s="8"/>
      <c r="C24" s="8"/>
      <c r="D24" s="8">
        <v>829</v>
      </c>
      <c r="E24" s="9">
        <v>0</v>
      </c>
      <c r="F24" s="9"/>
      <c r="G24" s="10">
        <v>0</v>
      </c>
      <c r="H24" s="9"/>
      <c r="I24" s="10">
        <f t="shared" si="0"/>
        <v>0</v>
      </c>
      <c r="J24" s="11" t="e">
        <f t="shared" si="1"/>
        <v>#DIV/0!</v>
      </c>
      <c r="K24" s="8"/>
      <c r="L24" s="10">
        <v>0</v>
      </c>
      <c r="M24" s="10">
        <v>0</v>
      </c>
      <c r="N24" s="2">
        <f t="shared" si="2"/>
        <v>0</v>
      </c>
      <c r="O24" s="1"/>
      <c r="P24" s="9">
        <v>0</v>
      </c>
      <c r="Q24" s="1">
        <f t="shared" si="3"/>
        <v>0</v>
      </c>
      <c r="R24" s="2">
        <v>10</v>
      </c>
      <c r="S24" s="9">
        <v>0</v>
      </c>
      <c r="T24" s="1">
        <f t="shared" si="4"/>
        <v>-10</v>
      </c>
    </row>
    <row r="25" spans="1:20" ht="12.75">
      <c r="A25" s="14" t="s">
        <v>19</v>
      </c>
      <c r="B25" s="14"/>
      <c r="C25" s="14"/>
      <c r="D25" s="4">
        <v>474</v>
      </c>
      <c r="E25" s="5">
        <v>7433</v>
      </c>
      <c r="F25" s="5">
        <v>5440</v>
      </c>
      <c r="G25" s="6">
        <v>6332</v>
      </c>
      <c r="H25" s="5">
        <v>3694</v>
      </c>
      <c r="I25" s="12">
        <f t="shared" si="0"/>
        <v>-1101</v>
      </c>
      <c r="J25" s="7">
        <f t="shared" si="1"/>
        <v>-0.14812323422575002</v>
      </c>
      <c r="K25" s="4" t="s">
        <v>94</v>
      </c>
      <c r="L25" s="6">
        <v>7855</v>
      </c>
      <c r="M25" s="6">
        <v>6332</v>
      </c>
      <c r="N25" s="12">
        <f t="shared" si="2"/>
        <v>-1523</v>
      </c>
      <c r="O25" s="5">
        <v>10151</v>
      </c>
      <c r="P25" s="5">
        <v>7433</v>
      </c>
      <c r="Q25" s="13">
        <f t="shared" si="3"/>
        <v>-2718</v>
      </c>
      <c r="R25" s="6">
        <v>9604</v>
      </c>
      <c r="S25" s="5">
        <v>7433</v>
      </c>
      <c r="T25" s="13">
        <f t="shared" si="4"/>
        <v>-2171</v>
      </c>
    </row>
    <row r="26" spans="1:20" ht="12.75">
      <c r="A26" t="s">
        <v>20</v>
      </c>
      <c r="D26">
        <v>326</v>
      </c>
      <c r="E26" s="1">
        <v>869</v>
      </c>
      <c r="F26" s="1"/>
      <c r="G26" s="2">
        <v>950</v>
      </c>
      <c r="H26" s="1"/>
      <c r="I26" s="2">
        <f t="shared" si="0"/>
        <v>81</v>
      </c>
      <c r="J26" s="3">
        <f t="shared" si="1"/>
        <v>0.09321058688147296</v>
      </c>
      <c r="L26" s="2">
        <v>873</v>
      </c>
      <c r="M26" s="2">
        <v>950</v>
      </c>
      <c r="N26" s="2">
        <f t="shared" si="2"/>
        <v>77</v>
      </c>
      <c r="O26" s="1">
        <v>906</v>
      </c>
      <c r="P26" s="1">
        <v>869</v>
      </c>
      <c r="Q26" s="1">
        <f t="shared" si="3"/>
        <v>-37</v>
      </c>
      <c r="R26" s="2">
        <v>928</v>
      </c>
      <c r="S26" s="1">
        <v>869</v>
      </c>
      <c r="T26" s="1">
        <f t="shared" si="4"/>
        <v>-59</v>
      </c>
    </row>
    <row r="27" spans="1:20" ht="12.75">
      <c r="A27" t="s">
        <v>21</v>
      </c>
      <c r="D27">
        <v>270</v>
      </c>
      <c r="E27" s="1">
        <v>-33</v>
      </c>
      <c r="F27" s="1"/>
      <c r="G27" s="2">
        <v>-121</v>
      </c>
      <c r="H27" s="1"/>
      <c r="I27" s="2">
        <f t="shared" si="0"/>
        <v>-88</v>
      </c>
      <c r="J27" s="3">
        <f t="shared" si="1"/>
        <v>2.6666666666666665</v>
      </c>
      <c r="L27" s="2">
        <v>-87</v>
      </c>
      <c r="M27" s="2">
        <v>-121</v>
      </c>
      <c r="N27" s="2">
        <f t="shared" si="2"/>
        <v>-34</v>
      </c>
      <c r="O27" s="1">
        <v>6</v>
      </c>
      <c r="P27" s="1">
        <v>-33</v>
      </c>
      <c r="Q27" s="1">
        <f t="shared" si="3"/>
        <v>-39</v>
      </c>
      <c r="R27" s="2">
        <v>58</v>
      </c>
      <c r="S27" s="1">
        <v>-33</v>
      </c>
      <c r="T27" s="1">
        <f t="shared" si="4"/>
        <v>-91</v>
      </c>
    </row>
    <row r="28" spans="1:20" ht="12.75">
      <c r="A28" t="s">
        <v>22</v>
      </c>
      <c r="D28">
        <v>275</v>
      </c>
      <c r="E28" s="1">
        <v>23</v>
      </c>
      <c r="F28" s="1"/>
      <c r="G28" s="2">
        <v>20</v>
      </c>
      <c r="H28" s="1"/>
      <c r="I28" s="2">
        <f t="shared" si="0"/>
        <v>-3</v>
      </c>
      <c r="J28" s="3">
        <f t="shared" si="1"/>
        <v>-0.13043478260869565</v>
      </c>
      <c r="L28" s="2">
        <v>24</v>
      </c>
      <c r="M28" s="2">
        <v>20</v>
      </c>
      <c r="N28" s="2">
        <f t="shared" si="2"/>
        <v>-4</v>
      </c>
      <c r="O28" s="1">
        <v>26</v>
      </c>
      <c r="P28" s="1">
        <v>23</v>
      </c>
      <c r="Q28" s="1">
        <f t="shared" si="3"/>
        <v>-3</v>
      </c>
      <c r="R28" s="2">
        <v>30</v>
      </c>
      <c r="S28" s="1">
        <v>23</v>
      </c>
      <c r="T28" s="1">
        <f t="shared" si="4"/>
        <v>-7</v>
      </c>
    </row>
    <row r="29" spans="1:20" ht="12.75">
      <c r="A29" t="s">
        <v>23</v>
      </c>
      <c r="D29">
        <v>250</v>
      </c>
      <c r="E29" s="1">
        <v>74</v>
      </c>
      <c r="F29" s="1"/>
      <c r="G29" s="2">
        <v>73</v>
      </c>
      <c r="H29" s="1"/>
      <c r="I29" s="2">
        <f t="shared" si="0"/>
        <v>-1</v>
      </c>
      <c r="J29" s="3">
        <f t="shared" si="1"/>
        <v>-0.013513513513513514</v>
      </c>
      <c r="L29" s="2">
        <v>74</v>
      </c>
      <c r="M29" s="2">
        <v>73</v>
      </c>
      <c r="N29" s="2">
        <f t="shared" si="2"/>
        <v>-1</v>
      </c>
      <c r="O29" s="1">
        <v>74</v>
      </c>
      <c r="P29" s="1">
        <v>74</v>
      </c>
      <c r="Q29" s="1">
        <f t="shared" si="3"/>
        <v>0</v>
      </c>
      <c r="R29" s="2">
        <v>74</v>
      </c>
      <c r="S29" s="1">
        <v>74</v>
      </c>
      <c r="T29" s="1">
        <f t="shared" si="4"/>
        <v>0</v>
      </c>
    </row>
    <row r="30" spans="1:20" ht="12.75">
      <c r="A30" t="s">
        <v>24</v>
      </c>
      <c r="D30">
        <v>246</v>
      </c>
      <c r="E30" s="1">
        <v>35</v>
      </c>
      <c r="F30" s="1"/>
      <c r="G30" s="2">
        <v>35</v>
      </c>
      <c r="H30" s="1"/>
      <c r="I30" s="2">
        <f t="shared" si="0"/>
        <v>0</v>
      </c>
      <c r="J30" s="3">
        <f t="shared" si="1"/>
        <v>0</v>
      </c>
      <c r="L30" s="2">
        <v>35</v>
      </c>
      <c r="M30" s="2">
        <v>35</v>
      </c>
      <c r="N30" s="2">
        <f t="shared" si="2"/>
        <v>0</v>
      </c>
      <c r="O30" s="1">
        <v>63</v>
      </c>
      <c r="P30" s="1">
        <v>35</v>
      </c>
      <c r="Q30" s="1">
        <f t="shared" si="3"/>
        <v>-28</v>
      </c>
      <c r="R30" s="2">
        <v>72</v>
      </c>
      <c r="S30" s="1">
        <v>35</v>
      </c>
      <c r="T30" s="1">
        <f t="shared" si="4"/>
        <v>-37</v>
      </c>
    </row>
    <row r="31" spans="1:20" ht="12.75">
      <c r="A31" t="s">
        <v>25</v>
      </c>
      <c r="D31">
        <v>282</v>
      </c>
      <c r="E31" s="1">
        <v>808</v>
      </c>
      <c r="F31" s="1"/>
      <c r="G31" s="2">
        <v>870</v>
      </c>
      <c r="H31" s="1"/>
      <c r="I31" s="2">
        <f t="shared" si="0"/>
        <v>62</v>
      </c>
      <c r="J31" s="3">
        <f t="shared" si="1"/>
        <v>0.07673267326732673</v>
      </c>
      <c r="L31" s="2">
        <v>868</v>
      </c>
      <c r="M31" s="2">
        <v>870</v>
      </c>
      <c r="N31" s="2">
        <f t="shared" si="2"/>
        <v>2</v>
      </c>
      <c r="O31" s="1">
        <v>788</v>
      </c>
      <c r="P31" s="1">
        <v>808</v>
      </c>
      <c r="Q31" s="1">
        <f t="shared" si="3"/>
        <v>20</v>
      </c>
      <c r="R31" s="2">
        <v>778</v>
      </c>
      <c r="S31" s="1">
        <v>808</v>
      </c>
      <c r="T31" s="1">
        <f t="shared" si="4"/>
        <v>30</v>
      </c>
    </row>
    <row r="32" spans="1:20" ht="12.75">
      <c r="A32" t="s">
        <v>26</v>
      </c>
      <c r="D32">
        <v>283</v>
      </c>
      <c r="E32" s="1">
        <v>-115</v>
      </c>
      <c r="F32" s="1"/>
      <c r="G32" s="2">
        <v>90</v>
      </c>
      <c r="H32" s="1"/>
      <c r="I32" s="2">
        <f t="shared" si="0"/>
        <v>205</v>
      </c>
      <c r="J32" s="3">
        <f t="shared" si="1"/>
        <v>-1.7826086956521738</v>
      </c>
      <c r="L32" s="2">
        <v>75</v>
      </c>
      <c r="M32" s="2">
        <v>90</v>
      </c>
      <c r="N32" s="2">
        <f t="shared" si="2"/>
        <v>15</v>
      </c>
      <c r="O32" s="1">
        <v>101</v>
      </c>
      <c r="P32" s="1">
        <v>-115</v>
      </c>
      <c r="Q32" s="1">
        <f t="shared" si="3"/>
        <v>-216</v>
      </c>
      <c r="R32" s="2">
        <v>10</v>
      </c>
      <c r="S32" s="1">
        <v>-115</v>
      </c>
      <c r="T32" s="1">
        <f t="shared" si="4"/>
        <v>-125</v>
      </c>
    </row>
    <row r="33" spans="1:20" ht="12.75">
      <c r="A33" t="s">
        <v>27</v>
      </c>
      <c r="D33">
        <v>231</v>
      </c>
      <c r="E33" s="1">
        <v>-789</v>
      </c>
      <c r="F33" s="1"/>
      <c r="G33" s="2">
        <v>-171</v>
      </c>
      <c r="H33" s="1"/>
      <c r="I33" s="2">
        <f t="shared" si="0"/>
        <v>618</v>
      </c>
      <c r="J33" s="3">
        <f t="shared" si="1"/>
        <v>-0.7832699619771863</v>
      </c>
      <c r="L33" s="2">
        <v>-11</v>
      </c>
      <c r="M33" s="2">
        <v>-171</v>
      </c>
      <c r="N33" s="2">
        <f t="shared" si="2"/>
        <v>-160</v>
      </c>
      <c r="O33" s="1">
        <v>-49</v>
      </c>
      <c r="P33" s="1">
        <v>-789</v>
      </c>
      <c r="Q33" s="1">
        <f t="shared" si="3"/>
        <v>-740</v>
      </c>
      <c r="R33" s="2">
        <v>-669</v>
      </c>
      <c r="S33" s="1">
        <v>-789</v>
      </c>
      <c r="T33" s="1">
        <f t="shared" si="4"/>
        <v>-120</v>
      </c>
    </row>
    <row r="34" spans="1:20" ht="12.75">
      <c r="A34" t="s">
        <v>28</v>
      </c>
      <c r="D34">
        <v>253</v>
      </c>
      <c r="E34" s="1">
        <v>43</v>
      </c>
      <c r="F34" s="1"/>
      <c r="G34" s="2">
        <v>53</v>
      </c>
      <c r="H34" s="1"/>
      <c r="I34" s="2">
        <f t="shared" si="0"/>
        <v>10</v>
      </c>
      <c r="J34" s="3">
        <f t="shared" si="1"/>
        <v>0.23255813953488372</v>
      </c>
      <c r="L34" s="2">
        <v>47</v>
      </c>
      <c r="M34" s="2">
        <v>53</v>
      </c>
      <c r="N34" s="2">
        <f t="shared" si="2"/>
        <v>6</v>
      </c>
      <c r="O34" s="1">
        <v>35</v>
      </c>
      <c r="P34" s="1">
        <v>43</v>
      </c>
      <c r="Q34" s="1">
        <f t="shared" si="3"/>
        <v>8</v>
      </c>
      <c r="R34" s="2">
        <v>34</v>
      </c>
      <c r="S34" s="1">
        <v>43</v>
      </c>
      <c r="T34" s="1">
        <f t="shared" si="4"/>
        <v>9</v>
      </c>
    </row>
    <row r="35" spans="1:20" ht="12.75">
      <c r="A35" t="s">
        <v>29</v>
      </c>
      <c r="D35">
        <v>218</v>
      </c>
      <c r="E35" s="1">
        <v>925</v>
      </c>
      <c r="F35" s="1">
        <v>500</v>
      </c>
      <c r="G35" s="2">
        <v>824</v>
      </c>
      <c r="H35" s="1">
        <v>750</v>
      </c>
      <c r="I35" s="2">
        <f t="shared" si="0"/>
        <v>-101</v>
      </c>
      <c r="J35" s="3">
        <f t="shared" si="1"/>
        <v>-0.10918918918918918</v>
      </c>
      <c r="L35" s="2">
        <v>904</v>
      </c>
      <c r="M35" s="2">
        <v>824</v>
      </c>
      <c r="N35" s="2">
        <f t="shared" si="2"/>
        <v>-80</v>
      </c>
      <c r="O35" s="1">
        <v>1015</v>
      </c>
      <c r="P35" s="1">
        <v>925</v>
      </c>
      <c r="Q35" s="1">
        <f t="shared" si="3"/>
        <v>-90</v>
      </c>
      <c r="R35" s="2">
        <v>1027</v>
      </c>
      <c r="S35" s="1">
        <v>925</v>
      </c>
      <c r="T35" s="1">
        <f t="shared" si="4"/>
        <v>-102</v>
      </c>
    </row>
    <row r="36" spans="1:20" ht="12.75">
      <c r="A36" t="s">
        <v>30</v>
      </c>
      <c r="D36">
        <v>229</v>
      </c>
      <c r="E36" s="1">
        <v>3</v>
      </c>
      <c r="F36" s="1"/>
      <c r="G36" s="2">
        <v>3</v>
      </c>
      <c r="H36" s="1"/>
      <c r="I36" s="2">
        <f t="shared" si="0"/>
        <v>0</v>
      </c>
      <c r="J36" s="3">
        <f t="shared" si="1"/>
        <v>0</v>
      </c>
      <c r="L36" s="2">
        <v>-64</v>
      </c>
      <c r="M36" s="2">
        <v>3</v>
      </c>
      <c r="N36" s="2">
        <f t="shared" si="2"/>
        <v>67</v>
      </c>
      <c r="O36" s="1">
        <v>-158</v>
      </c>
      <c r="P36" s="5">
        <v>3</v>
      </c>
      <c r="Q36" s="1">
        <f t="shared" si="3"/>
        <v>161</v>
      </c>
      <c r="R36" s="2">
        <v>3</v>
      </c>
      <c r="S36" s="1">
        <v>3</v>
      </c>
      <c r="T36" s="1">
        <f t="shared" si="4"/>
        <v>0</v>
      </c>
    </row>
    <row r="37" spans="1:20" ht="12.75">
      <c r="A37" t="s">
        <v>31</v>
      </c>
      <c r="D37">
        <v>276</v>
      </c>
      <c r="E37" s="1">
        <v>3</v>
      </c>
      <c r="F37" s="1"/>
      <c r="G37" s="2">
        <v>3</v>
      </c>
      <c r="H37" s="1"/>
      <c r="I37" s="2">
        <f t="shared" si="0"/>
        <v>0</v>
      </c>
      <c r="J37" s="3">
        <f t="shared" si="1"/>
        <v>0</v>
      </c>
      <c r="L37" s="2">
        <v>3</v>
      </c>
      <c r="M37" s="2">
        <v>3</v>
      </c>
      <c r="N37" s="2">
        <f t="shared" si="2"/>
        <v>0</v>
      </c>
      <c r="O37" s="1">
        <v>3</v>
      </c>
      <c r="P37" s="1">
        <v>3</v>
      </c>
      <c r="Q37" s="1">
        <f t="shared" si="3"/>
        <v>0</v>
      </c>
      <c r="R37" s="2">
        <v>3</v>
      </c>
      <c r="S37" s="1">
        <v>3</v>
      </c>
      <c r="T37" s="1">
        <f t="shared" si="4"/>
        <v>0</v>
      </c>
    </row>
    <row r="38" spans="1:20" ht="12.75">
      <c r="A38" t="s">
        <v>32</v>
      </c>
      <c r="D38">
        <v>277</v>
      </c>
      <c r="E38" s="1">
        <v>3</v>
      </c>
      <c r="F38" s="1"/>
      <c r="G38" s="2">
        <v>4</v>
      </c>
      <c r="H38" s="1"/>
      <c r="I38" s="2">
        <f t="shared" si="0"/>
        <v>1</v>
      </c>
      <c r="J38" s="3">
        <f t="shared" si="1"/>
        <v>0.3333333333333333</v>
      </c>
      <c r="L38" s="2">
        <v>3</v>
      </c>
      <c r="M38" s="2">
        <v>4</v>
      </c>
      <c r="N38" s="2">
        <f t="shared" si="2"/>
        <v>1</v>
      </c>
      <c r="O38" s="1">
        <v>3</v>
      </c>
      <c r="P38" s="1">
        <v>3</v>
      </c>
      <c r="Q38" s="1">
        <f t="shared" si="3"/>
        <v>0</v>
      </c>
      <c r="R38" s="2">
        <v>3</v>
      </c>
      <c r="S38" s="1">
        <v>3</v>
      </c>
      <c r="T38" s="1">
        <f t="shared" si="4"/>
        <v>0</v>
      </c>
    </row>
    <row r="39" spans="1:20" ht="12.75">
      <c r="A39" t="s">
        <v>33</v>
      </c>
      <c r="D39">
        <v>405</v>
      </c>
      <c r="E39" s="1">
        <v>232</v>
      </c>
      <c r="F39" s="1"/>
      <c r="G39" s="2">
        <v>315</v>
      </c>
      <c r="H39" s="1"/>
      <c r="I39" s="2">
        <f t="shared" si="0"/>
        <v>83</v>
      </c>
      <c r="J39" s="3">
        <f t="shared" si="1"/>
        <v>0.3577586206896552</v>
      </c>
      <c r="L39" s="2">
        <v>252</v>
      </c>
      <c r="M39" s="2">
        <v>315</v>
      </c>
      <c r="N39" s="2">
        <f t="shared" si="2"/>
        <v>63</v>
      </c>
      <c r="O39" s="1">
        <v>185</v>
      </c>
      <c r="P39" s="1">
        <v>232</v>
      </c>
      <c r="Q39" s="1">
        <f t="shared" si="3"/>
        <v>47</v>
      </c>
      <c r="R39" s="2">
        <v>166</v>
      </c>
      <c r="S39" s="1">
        <v>232</v>
      </c>
      <c r="T39" s="1">
        <f t="shared" si="4"/>
        <v>66</v>
      </c>
    </row>
    <row r="40" spans="1:20" ht="12.75">
      <c r="A40" t="s">
        <v>34</v>
      </c>
      <c r="D40">
        <v>406</v>
      </c>
      <c r="E40" s="1">
        <v>1223</v>
      </c>
      <c r="F40" s="1">
        <v>1000</v>
      </c>
      <c r="G40" s="2">
        <v>1077</v>
      </c>
      <c r="H40" s="1">
        <v>750</v>
      </c>
      <c r="I40" s="2">
        <f t="shared" si="0"/>
        <v>-146</v>
      </c>
      <c r="J40" s="3">
        <f t="shared" si="1"/>
        <v>-0.11937857726901063</v>
      </c>
      <c r="L40" s="2">
        <v>1183</v>
      </c>
      <c r="M40" s="2">
        <v>1077</v>
      </c>
      <c r="N40" s="2">
        <f t="shared" si="2"/>
        <v>-106</v>
      </c>
      <c r="O40" s="1">
        <v>1201</v>
      </c>
      <c r="P40" s="1">
        <v>1223</v>
      </c>
      <c r="Q40" s="1">
        <f t="shared" si="3"/>
        <v>22</v>
      </c>
      <c r="R40" s="2">
        <v>1496</v>
      </c>
      <c r="S40" s="1">
        <v>1223</v>
      </c>
      <c r="T40" s="1">
        <f t="shared" si="4"/>
        <v>-273</v>
      </c>
    </row>
    <row r="41" spans="1:20" ht="12.75">
      <c r="A41" t="s">
        <v>35</v>
      </c>
      <c r="D41">
        <v>281</v>
      </c>
      <c r="E41" s="1">
        <v>38</v>
      </c>
      <c r="F41" s="1"/>
      <c r="G41" s="2">
        <v>21</v>
      </c>
      <c r="H41" s="1"/>
      <c r="I41" s="2">
        <f t="shared" si="0"/>
        <v>-17</v>
      </c>
      <c r="J41" s="3">
        <f t="shared" si="1"/>
        <v>-0.4473684210526316</v>
      </c>
      <c r="L41" s="2">
        <v>36</v>
      </c>
      <c r="M41" s="2">
        <v>21</v>
      </c>
      <c r="N41" s="2">
        <f t="shared" si="2"/>
        <v>-15</v>
      </c>
      <c r="O41" s="1">
        <v>44</v>
      </c>
      <c r="P41" s="1">
        <v>38</v>
      </c>
      <c r="Q41" s="1">
        <f t="shared" si="3"/>
        <v>-6</v>
      </c>
      <c r="R41" s="2">
        <v>181</v>
      </c>
      <c r="S41" s="1">
        <v>38</v>
      </c>
      <c r="T41" s="1">
        <f t="shared" si="4"/>
        <v>-143</v>
      </c>
    </row>
    <row r="42" spans="1:20" ht="12.75">
      <c r="A42" t="s">
        <v>36</v>
      </c>
      <c r="D42">
        <v>271</v>
      </c>
      <c r="E42" s="1">
        <v>108</v>
      </c>
      <c r="F42" s="1"/>
      <c r="G42" s="2">
        <v>93</v>
      </c>
      <c r="H42" s="1"/>
      <c r="I42" s="2">
        <f t="shared" si="0"/>
        <v>-15</v>
      </c>
      <c r="J42" s="3">
        <f t="shared" si="1"/>
        <v>-0.1388888888888889</v>
      </c>
      <c r="L42" s="2">
        <v>103</v>
      </c>
      <c r="M42" s="2">
        <v>93</v>
      </c>
      <c r="N42" s="2">
        <f t="shared" si="2"/>
        <v>-10</v>
      </c>
      <c r="O42" s="1">
        <v>95</v>
      </c>
      <c r="P42" s="1">
        <v>108</v>
      </c>
      <c r="Q42" s="1">
        <f t="shared" si="3"/>
        <v>13</v>
      </c>
      <c r="R42" s="2">
        <v>89</v>
      </c>
      <c r="S42" s="1">
        <v>108</v>
      </c>
      <c r="T42" s="1">
        <f t="shared" si="4"/>
        <v>19</v>
      </c>
    </row>
    <row r="43" spans="1:20" ht="12.75">
      <c r="A43" t="s">
        <v>37</v>
      </c>
      <c r="D43">
        <v>272</v>
      </c>
      <c r="E43" s="1">
        <v>171</v>
      </c>
      <c r="F43" s="1"/>
      <c r="G43" s="2">
        <v>143</v>
      </c>
      <c r="H43" s="1"/>
      <c r="I43" s="2">
        <f t="shared" si="0"/>
        <v>-28</v>
      </c>
      <c r="J43" s="3">
        <f t="shared" si="1"/>
        <v>-0.16374269005847952</v>
      </c>
      <c r="L43" s="2">
        <v>169</v>
      </c>
      <c r="M43" s="2">
        <v>143</v>
      </c>
      <c r="N43" s="2">
        <f t="shared" si="2"/>
        <v>-26</v>
      </c>
      <c r="O43" s="1">
        <v>137</v>
      </c>
      <c r="P43" s="1">
        <v>171</v>
      </c>
      <c r="Q43" s="1">
        <f t="shared" si="3"/>
        <v>34</v>
      </c>
      <c r="R43" s="2">
        <v>150</v>
      </c>
      <c r="S43" s="1">
        <v>171</v>
      </c>
      <c r="T43" s="1">
        <f t="shared" si="4"/>
        <v>21</v>
      </c>
    </row>
    <row r="44" spans="1:20" ht="12.75">
      <c r="A44" t="s">
        <v>38</v>
      </c>
      <c r="D44">
        <v>408</v>
      </c>
      <c r="E44" s="1">
        <v>5521</v>
      </c>
      <c r="F44" s="1">
        <v>5000</v>
      </c>
      <c r="G44" s="2">
        <v>2725</v>
      </c>
      <c r="H44" s="1">
        <v>2000</v>
      </c>
      <c r="I44" s="2">
        <f t="shared" si="0"/>
        <v>-2796</v>
      </c>
      <c r="J44" s="3">
        <f t="shared" si="1"/>
        <v>-0.5064299945662017</v>
      </c>
      <c r="L44" s="2">
        <v>7104</v>
      </c>
      <c r="M44" s="2">
        <v>2725</v>
      </c>
      <c r="N44" s="2">
        <f t="shared" si="2"/>
        <v>-4379</v>
      </c>
      <c r="O44" s="1">
        <v>8847</v>
      </c>
      <c r="P44" s="1">
        <v>5521</v>
      </c>
      <c r="Q44" s="1">
        <f t="shared" si="3"/>
        <v>-3326</v>
      </c>
      <c r="R44" s="2">
        <v>6223</v>
      </c>
      <c r="S44" s="1">
        <v>5521</v>
      </c>
      <c r="T44" s="1">
        <f t="shared" si="4"/>
        <v>-702</v>
      </c>
    </row>
    <row r="45" spans="1:20" ht="12.75">
      <c r="A45" t="s">
        <v>39</v>
      </c>
      <c r="D45">
        <v>449</v>
      </c>
      <c r="E45" s="1">
        <v>0</v>
      </c>
      <c r="F45" s="1"/>
      <c r="G45" s="2">
        <v>0</v>
      </c>
      <c r="H45" s="1"/>
      <c r="I45" s="2">
        <f t="shared" si="0"/>
        <v>0</v>
      </c>
      <c r="J45" s="3" t="e">
        <f t="shared" si="1"/>
        <v>#DIV/0!</v>
      </c>
      <c r="L45" s="2">
        <v>0</v>
      </c>
      <c r="M45" s="2">
        <v>0</v>
      </c>
      <c r="N45" s="2">
        <f t="shared" si="2"/>
        <v>0</v>
      </c>
      <c r="O45" s="1">
        <v>339</v>
      </c>
      <c r="P45" s="1">
        <v>0</v>
      </c>
      <c r="Q45" s="1">
        <f t="shared" si="3"/>
        <v>-339</v>
      </c>
      <c r="R45" s="2"/>
      <c r="S45" s="1">
        <v>0</v>
      </c>
      <c r="T45" s="1">
        <f t="shared" si="4"/>
        <v>0</v>
      </c>
    </row>
    <row r="46" spans="1:20" ht="12.75">
      <c r="A46" s="8" t="s">
        <v>40</v>
      </c>
      <c r="B46" s="8"/>
      <c r="C46" s="8"/>
      <c r="D46" s="8">
        <v>825</v>
      </c>
      <c r="E46" s="9">
        <v>133</v>
      </c>
      <c r="F46" s="9">
        <v>100</v>
      </c>
      <c r="G46" s="10">
        <v>135</v>
      </c>
      <c r="H46" s="9">
        <v>100</v>
      </c>
      <c r="I46" s="10">
        <f t="shared" si="0"/>
        <v>2</v>
      </c>
      <c r="J46" s="11">
        <f t="shared" si="1"/>
        <v>0.015037593984962405</v>
      </c>
      <c r="K46" s="8"/>
      <c r="L46" s="10">
        <v>134</v>
      </c>
      <c r="M46" s="10">
        <v>135</v>
      </c>
      <c r="N46" s="10">
        <f t="shared" si="2"/>
        <v>1</v>
      </c>
      <c r="O46" s="9">
        <v>132</v>
      </c>
      <c r="P46" s="9">
        <v>133</v>
      </c>
      <c r="Q46" s="9">
        <f t="shared" si="3"/>
        <v>1</v>
      </c>
      <c r="R46" s="10">
        <v>131</v>
      </c>
      <c r="S46" s="9">
        <v>133</v>
      </c>
      <c r="T46" s="9">
        <f t="shared" si="4"/>
        <v>2</v>
      </c>
    </row>
    <row r="47" spans="1:20" ht="12.75">
      <c r="A47" s="8" t="s">
        <v>41</v>
      </c>
      <c r="B47" s="8"/>
      <c r="C47" s="8"/>
      <c r="D47" s="8">
        <v>824</v>
      </c>
      <c r="E47" s="9">
        <v>733</v>
      </c>
      <c r="F47" s="9">
        <v>650</v>
      </c>
      <c r="G47" s="10">
        <v>738</v>
      </c>
      <c r="H47" s="9">
        <v>550</v>
      </c>
      <c r="I47" s="10">
        <f t="shared" si="0"/>
        <v>5</v>
      </c>
      <c r="J47" s="11">
        <f t="shared" si="1"/>
        <v>0.0068212824010914054</v>
      </c>
      <c r="K47" s="8"/>
      <c r="L47" s="10">
        <v>734</v>
      </c>
      <c r="M47" s="10">
        <v>738</v>
      </c>
      <c r="N47" s="10">
        <f t="shared" si="2"/>
        <v>4</v>
      </c>
      <c r="O47" s="9">
        <v>729</v>
      </c>
      <c r="P47" s="9">
        <v>733</v>
      </c>
      <c r="Q47" s="9">
        <f t="shared" si="3"/>
        <v>4</v>
      </c>
      <c r="R47" s="10">
        <v>727</v>
      </c>
      <c r="S47" s="9">
        <v>733</v>
      </c>
      <c r="T47" s="9">
        <f t="shared" si="4"/>
        <v>6</v>
      </c>
    </row>
    <row r="48" spans="1:20" ht="12.75">
      <c r="A48" t="s">
        <v>75</v>
      </c>
      <c r="D48">
        <v>279</v>
      </c>
      <c r="E48" s="1">
        <v>-63</v>
      </c>
      <c r="F48" s="1"/>
      <c r="G48" s="2">
        <v>-104</v>
      </c>
      <c r="H48" s="1"/>
      <c r="I48" s="2">
        <f t="shared" si="0"/>
        <v>-41</v>
      </c>
      <c r="J48" s="3">
        <f t="shared" si="1"/>
        <v>0.6507936507936508</v>
      </c>
      <c r="L48" s="2">
        <v>3</v>
      </c>
      <c r="M48" s="2">
        <v>-104</v>
      </c>
      <c r="N48" s="2">
        <f t="shared" si="2"/>
        <v>-107</v>
      </c>
      <c r="O48" s="1">
        <v>3</v>
      </c>
      <c r="P48" s="1">
        <v>-63</v>
      </c>
      <c r="Q48" s="1">
        <f t="shared" si="3"/>
        <v>-66</v>
      </c>
      <c r="R48" s="2">
        <v>-57</v>
      </c>
      <c r="S48" s="1">
        <v>-63</v>
      </c>
      <c r="T48" s="1">
        <f t="shared" si="4"/>
        <v>-6</v>
      </c>
    </row>
    <row r="49" spans="1:20" ht="12.75">
      <c r="A49" s="8" t="s">
        <v>42</v>
      </c>
      <c r="B49" s="8"/>
      <c r="C49" s="8"/>
      <c r="D49" s="8">
        <v>820</v>
      </c>
      <c r="E49" s="9">
        <v>12</v>
      </c>
      <c r="F49" s="9">
        <v>12</v>
      </c>
      <c r="G49" s="10">
        <v>12</v>
      </c>
      <c r="H49" s="9">
        <v>12</v>
      </c>
      <c r="I49" s="10">
        <f t="shared" si="0"/>
        <v>0</v>
      </c>
      <c r="J49" s="11">
        <f t="shared" si="1"/>
        <v>0</v>
      </c>
      <c r="K49" s="8"/>
      <c r="L49" s="10">
        <v>12</v>
      </c>
      <c r="M49" s="10">
        <v>12</v>
      </c>
      <c r="N49" s="10">
        <f t="shared" si="2"/>
        <v>0</v>
      </c>
      <c r="O49" s="9">
        <v>12</v>
      </c>
      <c r="P49" s="9">
        <v>12</v>
      </c>
      <c r="Q49" s="9">
        <f t="shared" si="3"/>
        <v>0</v>
      </c>
      <c r="R49" s="10">
        <v>12</v>
      </c>
      <c r="S49" s="9">
        <v>12</v>
      </c>
      <c r="T49" s="9">
        <f t="shared" si="4"/>
        <v>0</v>
      </c>
    </row>
    <row r="50" spans="1:20" ht="12.75">
      <c r="A50" s="8" t="s">
        <v>43</v>
      </c>
      <c r="B50" s="8"/>
      <c r="C50" s="8"/>
      <c r="D50" s="8">
        <v>821</v>
      </c>
      <c r="E50" s="9">
        <v>6</v>
      </c>
      <c r="F50" s="9">
        <v>6</v>
      </c>
      <c r="G50" s="10">
        <v>6</v>
      </c>
      <c r="H50" s="9">
        <v>6</v>
      </c>
      <c r="I50" s="10">
        <f t="shared" si="0"/>
        <v>0</v>
      </c>
      <c r="J50" s="11">
        <f t="shared" si="1"/>
        <v>0</v>
      </c>
      <c r="K50" s="8"/>
      <c r="L50" s="10">
        <v>6</v>
      </c>
      <c r="M50" s="10">
        <v>6</v>
      </c>
      <c r="N50" s="10">
        <f t="shared" si="2"/>
        <v>0</v>
      </c>
      <c r="O50" s="9">
        <v>6</v>
      </c>
      <c r="P50" s="9">
        <v>6</v>
      </c>
      <c r="Q50" s="9">
        <f t="shared" si="3"/>
        <v>0</v>
      </c>
      <c r="R50" s="10">
        <v>6</v>
      </c>
      <c r="S50" s="9">
        <v>6</v>
      </c>
      <c r="T50" s="9">
        <f t="shared" si="4"/>
        <v>0</v>
      </c>
    </row>
    <row r="51" spans="1:20" ht="12.75">
      <c r="A51" s="8" t="s">
        <v>44</v>
      </c>
      <c r="B51" s="8"/>
      <c r="C51" s="8"/>
      <c r="D51" s="8">
        <v>822</v>
      </c>
      <c r="E51" s="9">
        <v>2</v>
      </c>
      <c r="F51" s="9">
        <v>2</v>
      </c>
      <c r="G51" s="10">
        <v>2</v>
      </c>
      <c r="H51" s="9">
        <v>2</v>
      </c>
      <c r="I51" s="10">
        <f t="shared" si="0"/>
        <v>0</v>
      </c>
      <c r="J51" s="11">
        <f t="shared" si="1"/>
        <v>0</v>
      </c>
      <c r="K51" s="8"/>
      <c r="L51" s="10">
        <v>2</v>
      </c>
      <c r="M51" s="10">
        <v>2</v>
      </c>
      <c r="N51" s="10">
        <f t="shared" si="2"/>
        <v>0</v>
      </c>
      <c r="O51" s="9">
        <v>2</v>
      </c>
      <c r="P51" s="9">
        <v>2</v>
      </c>
      <c r="Q51" s="9">
        <f t="shared" si="3"/>
        <v>0</v>
      </c>
      <c r="R51" s="10">
        <v>2</v>
      </c>
      <c r="S51" s="9">
        <v>2</v>
      </c>
      <c r="T51" s="9">
        <f t="shared" si="4"/>
        <v>0</v>
      </c>
    </row>
    <row r="52" spans="1:20" ht="12.75">
      <c r="A52" s="8" t="s">
        <v>45</v>
      </c>
      <c r="B52" s="8"/>
      <c r="C52" s="8"/>
      <c r="D52" s="8">
        <v>837</v>
      </c>
      <c r="E52" s="9">
        <v>253</v>
      </c>
      <c r="F52" s="9"/>
      <c r="G52" s="10">
        <v>254</v>
      </c>
      <c r="H52" s="9"/>
      <c r="I52" s="10">
        <f t="shared" si="0"/>
        <v>1</v>
      </c>
      <c r="J52" s="11">
        <f t="shared" si="1"/>
        <v>0.003952569169960474</v>
      </c>
      <c r="K52" s="8"/>
      <c r="L52" s="10">
        <v>253</v>
      </c>
      <c r="M52" s="10">
        <v>254</v>
      </c>
      <c r="N52" s="10">
        <f t="shared" si="2"/>
        <v>1</v>
      </c>
      <c r="O52" s="9">
        <v>253</v>
      </c>
      <c r="P52" s="9">
        <v>253</v>
      </c>
      <c r="Q52" s="9">
        <f t="shared" si="3"/>
        <v>0</v>
      </c>
      <c r="R52" s="10">
        <v>252</v>
      </c>
      <c r="S52" s="9">
        <v>253</v>
      </c>
      <c r="T52" s="9">
        <f t="shared" si="4"/>
        <v>1</v>
      </c>
    </row>
    <row r="53" spans="1:20" ht="12.75">
      <c r="A53" s="8" t="s">
        <v>46</v>
      </c>
      <c r="B53" s="8"/>
      <c r="C53" s="8"/>
      <c r="D53" s="8">
        <v>838</v>
      </c>
      <c r="E53" s="9">
        <v>679</v>
      </c>
      <c r="F53" s="9"/>
      <c r="G53" s="10">
        <v>680</v>
      </c>
      <c r="H53" s="9"/>
      <c r="I53" s="10">
        <f t="shared" si="0"/>
        <v>1</v>
      </c>
      <c r="J53" s="11">
        <f t="shared" si="1"/>
        <v>0.0014727540500736377</v>
      </c>
      <c r="K53" s="8"/>
      <c r="L53" s="10">
        <v>679</v>
      </c>
      <c r="M53" s="10">
        <v>680</v>
      </c>
      <c r="N53" s="10">
        <f t="shared" si="2"/>
        <v>1</v>
      </c>
      <c r="O53" s="9">
        <v>679</v>
      </c>
      <c r="P53" s="9">
        <v>679</v>
      </c>
      <c r="Q53" s="9">
        <f t="shared" si="3"/>
        <v>0</v>
      </c>
      <c r="R53" s="10">
        <v>678</v>
      </c>
      <c r="S53" s="9">
        <v>679</v>
      </c>
      <c r="T53" s="9">
        <f t="shared" si="4"/>
        <v>1</v>
      </c>
    </row>
    <row r="54" spans="1:20" ht="12.75">
      <c r="A54" t="s">
        <v>47</v>
      </c>
      <c r="D54">
        <v>273</v>
      </c>
      <c r="E54" s="1">
        <v>5</v>
      </c>
      <c r="F54" s="1"/>
      <c r="G54" s="2">
        <v>5</v>
      </c>
      <c r="H54" s="1"/>
      <c r="I54" s="2">
        <f t="shared" si="0"/>
        <v>0</v>
      </c>
      <c r="J54" s="3">
        <f t="shared" si="1"/>
        <v>0</v>
      </c>
      <c r="L54" s="2">
        <v>6</v>
      </c>
      <c r="M54" s="2">
        <v>5</v>
      </c>
      <c r="N54" s="2">
        <f t="shared" si="2"/>
        <v>-1</v>
      </c>
      <c r="O54" s="1">
        <v>5</v>
      </c>
      <c r="P54" s="1">
        <v>5</v>
      </c>
      <c r="Q54" s="1">
        <f t="shared" si="3"/>
        <v>0</v>
      </c>
      <c r="R54" s="2">
        <v>5</v>
      </c>
      <c r="S54" s="1">
        <v>5</v>
      </c>
      <c r="T54" s="1">
        <f t="shared" si="4"/>
        <v>0</v>
      </c>
    </row>
    <row r="55" spans="1:20" ht="12.75">
      <c r="A55" t="s">
        <v>48</v>
      </c>
      <c r="C55">
        <v>2010</v>
      </c>
      <c r="D55">
        <v>322</v>
      </c>
      <c r="E55" s="1">
        <v>140</v>
      </c>
      <c r="F55" s="1"/>
      <c r="G55" s="2">
        <f>--302</f>
        <v>302</v>
      </c>
      <c r="H55" s="1"/>
      <c r="I55" s="2">
        <f t="shared" si="0"/>
        <v>162</v>
      </c>
      <c r="J55" s="3">
        <f t="shared" si="1"/>
        <v>1.1571428571428573</v>
      </c>
      <c r="L55" s="2">
        <v>424</v>
      </c>
      <c r="M55" s="2">
        <f>--302</f>
        <v>302</v>
      </c>
      <c r="N55" s="2">
        <f t="shared" si="2"/>
        <v>-122</v>
      </c>
      <c r="O55" s="1">
        <v>405</v>
      </c>
      <c r="P55" s="1">
        <v>140</v>
      </c>
      <c r="Q55" s="1">
        <f t="shared" si="3"/>
        <v>-265</v>
      </c>
      <c r="R55" s="2">
        <v>-404</v>
      </c>
      <c r="S55" s="1">
        <v>140</v>
      </c>
      <c r="T55" s="1">
        <f t="shared" si="4"/>
        <v>544</v>
      </c>
    </row>
    <row r="56" spans="1:20" ht="12.75">
      <c r="A56" t="s">
        <v>49</v>
      </c>
      <c r="D56">
        <v>327</v>
      </c>
      <c r="E56" s="1">
        <v>-17</v>
      </c>
      <c r="F56" s="1"/>
      <c r="G56" s="2">
        <v>-17</v>
      </c>
      <c r="H56" s="1"/>
      <c r="I56" s="2">
        <f t="shared" si="0"/>
        <v>0</v>
      </c>
      <c r="J56" s="3">
        <f t="shared" si="1"/>
        <v>0</v>
      </c>
      <c r="L56" s="2">
        <v>194</v>
      </c>
      <c r="M56" s="2">
        <v>-17</v>
      </c>
      <c r="N56" s="2">
        <f t="shared" si="2"/>
        <v>-211</v>
      </c>
      <c r="O56" s="1">
        <v>167</v>
      </c>
      <c r="P56" s="1">
        <v>-17</v>
      </c>
      <c r="Q56" s="1">
        <f t="shared" si="3"/>
        <v>-184</v>
      </c>
      <c r="R56" s="2">
        <v>167</v>
      </c>
      <c r="S56" s="1">
        <v>-17</v>
      </c>
      <c r="T56" s="1">
        <f t="shared" si="4"/>
        <v>-184</v>
      </c>
    </row>
    <row r="57" spans="1:20" ht="12.75">
      <c r="A57" t="s">
        <v>50</v>
      </c>
      <c r="E57" s="1"/>
      <c r="F57" s="1"/>
      <c r="G57" s="2"/>
      <c r="H57" s="1"/>
      <c r="I57" s="2">
        <f t="shared" si="0"/>
        <v>0</v>
      </c>
      <c r="J57" s="3" t="e">
        <f t="shared" si="1"/>
        <v>#DIV/0!</v>
      </c>
      <c r="L57" s="2">
        <v>0</v>
      </c>
      <c r="M57" s="2"/>
      <c r="N57" s="2">
        <f t="shared" si="2"/>
        <v>0</v>
      </c>
      <c r="O57" s="1"/>
      <c r="P57" s="1"/>
      <c r="Q57" s="1">
        <f t="shared" si="3"/>
        <v>0</v>
      </c>
      <c r="R57" s="2"/>
      <c r="S57" s="1"/>
      <c r="T57" s="1">
        <f t="shared" si="4"/>
        <v>0</v>
      </c>
    </row>
    <row r="58" spans="1:20" ht="12.75">
      <c r="A58" t="s">
        <v>51</v>
      </c>
      <c r="D58">
        <v>473</v>
      </c>
      <c r="E58" s="1">
        <v>32</v>
      </c>
      <c r="F58" s="1"/>
      <c r="G58" s="2">
        <v>32</v>
      </c>
      <c r="H58" s="1"/>
      <c r="I58" s="2">
        <f t="shared" si="0"/>
        <v>0</v>
      </c>
      <c r="J58" s="3">
        <f t="shared" si="1"/>
        <v>0</v>
      </c>
      <c r="L58" s="2">
        <v>0</v>
      </c>
      <c r="M58" s="2">
        <v>32</v>
      </c>
      <c r="N58" s="2">
        <f t="shared" si="2"/>
        <v>32</v>
      </c>
      <c r="O58" s="1">
        <v>85</v>
      </c>
      <c r="P58" s="1">
        <v>32</v>
      </c>
      <c r="Q58" s="1">
        <f t="shared" si="3"/>
        <v>-53</v>
      </c>
      <c r="R58" s="2">
        <v>31</v>
      </c>
      <c r="S58" s="1">
        <v>32</v>
      </c>
      <c r="T58" s="1">
        <f t="shared" si="4"/>
        <v>1</v>
      </c>
    </row>
    <row r="59" spans="1:20" ht="12.75">
      <c r="A59" t="s">
        <v>52</v>
      </c>
      <c r="D59">
        <v>249</v>
      </c>
      <c r="E59" s="1">
        <v>0</v>
      </c>
      <c r="F59" s="1"/>
      <c r="G59" s="2">
        <v>0</v>
      </c>
      <c r="H59" s="1"/>
      <c r="I59" s="2">
        <f t="shared" si="0"/>
        <v>0</v>
      </c>
      <c r="J59" s="3" t="e">
        <f t="shared" si="1"/>
        <v>#DIV/0!</v>
      </c>
      <c r="L59" s="2">
        <v>0</v>
      </c>
      <c r="M59" s="2">
        <v>0</v>
      </c>
      <c r="N59" s="2">
        <f t="shared" si="2"/>
        <v>0</v>
      </c>
      <c r="O59" s="1">
        <v>26</v>
      </c>
      <c r="P59" s="1">
        <v>0</v>
      </c>
      <c r="Q59" s="1">
        <f t="shared" si="3"/>
        <v>-26</v>
      </c>
      <c r="R59" s="2">
        <v>26</v>
      </c>
      <c r="S59" s="1">
        <v>0</v>
      </c>
      <c r="T59" s="1">
        <f t="shared" si="4"/>
        <v>-26</v>
      </c>
    </row>
    <row r="60" spans="1:20" ht="12.75">
      <c r="A60" t="s">
        <v>53</v>
      </c>
      <c r="D60">
        <v>321</v>
      </c>
      <c r="E60" s="1">
        <v>332</v>
      </c>
      <c r="F60" s="1"/>
      <c r="G60" s="2">
        <v>324</v>
      </c>
      <c r="H60" s="1"/>
      <c r="I60" s="2">
        <f t="shared" si="0"/>
        <v>-8</v>
      </c>
      <c r="J60" s="3">
        <f t="shared" si="1"/>
        <v>-0.024096385542168676</v>
      </c>
      <c r="L60" s="2">
        <v>324</v>
      </c>
      <c r="M60" s="2">
        <v>324</v>
      </c>
      <c r="N60" s="2">
        <f t="shared" si="2"/>
        <v>0</v>
      </c>
      <c r="O60" s="1">
        <v>332</v>
      </c>
      <c r="P60" s="1">
        <v>332</v>
      </c>
      <c r="Q60" s="1">
        <f t="shared" si="3"/>
        <v>0</v>
      </c>
      <c r="R60" s="2">
        <v>332</v>
      </c>
      <c r="S60" s="1">
        <v>332</v>
      </c>
      <c r="T60" s="1">
        <f t="shared" si="4"/>
        <v>0</v>
      </c>
    </row>
    <row r="61" spans="1:20" ht="12.75">
      <c r="A61" t="s">
        <v>54</v>
      </c>
      <c r="C61" t="s">
        <v>55</v>
      </c>
      <c r="D61">
        <v>454</v>
      </c>
      <c r="E61" s="1">
        <v>78</v>
      </c>
      <c r="F61" s="1"/>
      <c r="G61" s="2">
        <v>78</v>
      </c>
      <c r="H61" s="1"/>
      <c r="I61" s="2">
        <f t="shared" si="0"/>
        <v>0</v>
      </c>
      <c r="J61" s="3">
        <f t="shared" si="1"/>
        <v>0</v>
      </c>
      <c r="L61" s="2">
        <v>78</v>
      </c>
      <c r="M61" s="2">
        <v>78</v>
      </c>
      <c r="N61" s="2">
        <f t="shared" si="2"/>
        <v>0</v>
      </c>
      <c r="O61" s="1">
        <v>78</v>
      </c>
      <c r="P61" s="1">
        <v>78</v>
      </c>
      <c r="Q61" s="1">
        <f t="shared" si="3"/>
        <v>0</v>
      </c>
      <c r="R61" s="2">
        <v>78</v>
      </c>
      <c r="S61" s="1">
        <v>78</v>
      </c>
      <c r="T61" s="1">
        <f t="shared" si="4"/>
        <v>0</v>
      </c>
    </row>
    <row r="62" spans="1:20" ht="12.75">
      <c r="A62" t="s">
        <v>56</v>
      </c>
      <c r="E62" s="1"/>
      <c r="F62" s="1"/>
      <c r="G62" s="2"/>
      <c r="H62" s="1"/>
      <c r="I62" s="2">
        <f t="shared" si="0"/>
        <v>0</v>
      </c>
      <c r="J62" s="3" t="e">
        <f t="shared" si="1"/>
        <v>#DIV/0!</v>
      </c>
      <c r="L62" s="2">
        <v>32</v>
      </c>
      <c r="M62" s="2"/>
      <c r="N62" s="2">
        <f t="shared" si="2"/>
        <v>-32</v>
      </c>
      <c r="O62" s="1">
        <v>31</v>
      </c>
      <c r="P62" s="1"/>
      <c r="Q62" s="1">
        <f t="shared" si="3"/>
        <v>-31</v>
      </c>
      <c r="R62" s="2"/>
      <c r="S62" s="1"/>
      <c r="T62" s="1">
        <f t="shared" si="4"/>
        <v>0</v>
      </c>
    </row>
    <row r="63" spans="1:20" ht="12.75">
      <c r="A63" s="14" t="s">
        <v>57</v>
      </c>
      <c r="B63" s="14"/>
      <c r="C63" s="14"/>
      <c r="D63" s="14">
        <v>705</v>
      </c>
      <c r="E63" s="5">
        <v>533</v>
      </c>
      <c r="F63" s="5">
        <v>300</v>
      </c>
      <c r="G63" s="6">
        <v>622</v>
      </c>
      <c r="H63" s="5">
        <v>450</v>
      </c>
      <c r="I63" s="12">
        <f t="shared" si="0"/>
        <v>89</v>
      </c>
      <c r="J63" s="7">
        <f t="shared" si="1"/>
        <v>0.1669793621013133</v>
      </c>
      <c r="K63" s="4" t="s">
        <v>94</v>
      </c>
      <c r="L63" s="6">
        <v>537</v>
      </c>
      <c r="M63" s="6">
        <v>622</v>
      </c>
      <c r="N63" s="12">
        <f t="shared" si="2"/>
        <v>85</v>
      </c>
      <c r="O63" s="5">
        <v>454</v>
      </c>
      <c r="P63" s="5">
        <v>533</v>
      </c>
      <c r="Q63" s="13">
        <f t="shared" si="3"/>
        <v>79</v>
      </c>
      <c r="R63" s="6">
        <v>457</v>
      </c>
      <c r="S63" s="5">
        <v>533</v>
      </c>
      <c r="T63" s="13">
        <f t="shared" si="4"/>
        <v>76</v>
      </c>
    </row>
    <row r="64" spans="1:20" ht="12.75">
      <c r="A64" s="14" t="s">
        <v>58</v>
      </c>
      <c r="B64" s="14"/>
      <c r="C64" s="14"/>
      <c r="D64" s="14">
        <v>706</v>
      </c>
      <c r="E64" s="5">
        <v>506</v>
      </c>
      <c r="F64" s="5">
        <v>300</v>
      </c>
      <c r="G64" s="6">
        <v>59</v>
      </c>
      <c r="H64" s="5"/>
      <c r="I64" s="12">
        <f t="shared" si="0"/>
        <v>-447</v>
      </c>
      <c r="J64" s="7">
        <f t="shared" si="1"/>
        <v>-0.883399209486166</v>
      </c>
      <c r="K64" s="4" t="s">
        <v>94</v>
      </c>
      <c r="L64" s="6">
        <v>231</v>
      </c>
      <c r="M64" s="6">
        <v>59</v>
      </c>
      <c r="N64" s="12">
        <f t="shared" si="2"/>
        <v>-172</v>
      </c>
      <c r="O64" s="5">
        <v>178</v>
      </c>
      <c r="P64" s="5">
        <v>506</v>
      </c>
      <c r="Q64" s="13">
        <f t="shared" si="3"/>
        <v>328</v>
      </c>
      <c r="R64" s="6">
        <v>417</v>
      </c>
      <c r="S64" s="5">
        <v>506</v>
      </c>
      <c r="T64" s="13">
        <f t="shared" si="4"/>
        <v>89</v>
      </c>
    </row>
    <row r="65" spans="1:20" ht="12.75">
      <c r="A65" s="14" t="s">
        <v>59</v>
      </c>
      <c r="B65" s="14"/>
      <c r="C65" s="14"/>
      <c r="D65" s="14">
        <v>707</v>
      </c>
      <c r="E65" s="5">
        <v>2107</v>
      </c>
      <c r="F65" s="5">
        <v>900</v>
      </c>
      <c r="G65" s="6">
        <v>676</v>
      </c>
      <c r="H65" s="5">
        <v>500</v>
      </c>
      <c r="I65" s="12">
        <f t="shared" si="0"/>
        <v>-1431</v>
      </c>
      <c r="J65" s="7">
        <f t="shared" si="1"/>
        <v>-0.6791646891314665</v>
      </c>
      <c r="K65" s="4" t="s">
        <v>94</v>
      </c>
      <c r="L65" s="6">
        <v>1492</v>
      </c>
      <c r="M65" s="6">
        <v>676</v>
      </c>
      <c r="N65" s="12">
        <f t="shared" si="2"/>
        <v>-816</v>
      </c>
      <c r="O65" s="5">
        <v>714</v>
      </c>
      <c r="P65" s="5">
        <v>2107</v>
      </c>
      <c r="Q65" s="13">
        <f t="shared" si="3"/>
        <v>1393</v>
      </c>
      <c r="R65" s="6">
        <v>1085</v>
      </c>
      <c r="S65" s="5">
        <v>2107</v>
      </c>
      <c r="T65" s="13">
        <f t="shared" si="4"/>
        <v>1022</v>
      </c>
    </row>
    <row r="66" spans="1:20" ht="12.75">
      <c r="A66" s="14" t="s">
        <v>60</v>
      </c>
      <c r="B66" s="14"/>
      <c r="C66" s="14"/>
      <c r="D66" s="14">
        <v>704</v>
      </c>
      <c r="E66" s="5">
        <v>503</v>
      </c>
      <c r="F66" s="5">
        <v>500</v>
      </c>
      <c r="G66" s="6">
        <v>-2791</v>
      </c>
      <c r="H66" s="5"/>
      <c r="I66" s="12">
        <f t="shared" si="0"/>
        <v>-3294</v>
      </c>
      <c r="J66" s="7">
        <f t="shared" si="1"/>
        <v>-6.548707753479126</v>
      </c>
      <c r="K66" s="4" t="s">
        <v>94</v>
      </c>
      <c r="L66" s="6">
        <v>448</v>
      </c>
      <c r="M66" s="6">
        <v>-2791</v>
      </c>
      <c r="N66" s="12">
        <f t="shared" si="2"/>
        <v>-3239</v>
      </c>
      <c r="O66" s="5">
        <v>466</v>
      </c>
      <c r="P66" s="5">
        <v>503</v>
      </c>
      <c r="Q66" s="13">
        <f t="shared" si="3"/>
        <v>37</v>
      </c>
      <c r="R66" s="6">
        <v>678</v>
      </c>
      <c r="S66" s="5">
        <v>503</v>
      </c>
      <c r="T66" s="13">
        <f t="shared" si="4"/>
        <v>-175</v>
      </c>
    </row>
    <row r="67" spans="1:20" ht="12.75">
      <c r="A67" t="s">
        <v>61</v>
      </c>
      <c r="E67" s="1"/>
      <c r="F67" s="1"/>
      <c r="G67" s="2"/>
      <c r="H67" s="1"/>
      <c r="I67" s="2">
        <f t="shared" si="0"/>
        <v>0</v>
      </c>
      <c r="J67" s="3" t="e">
        <f t="shared" si="1"/>
        <v>#DIV/0!</v>
      </c>
      <c r="L67" s="2">
        <v>0</v>
      </c>
      <c r="M67" s="2"/>
      <c r="N67" s="6">
        <f t="shared" si="2"/>
        <v>0</v>
      </c>
      <c r="O67" s="1"/>
      <c r="P67" s="1"/>
      <c r="Q67" s="1">
        <f t="shared" si="3"/>
        <v>0</v>
      </c>
      <c r="R67" s="2"/>
      <c r="S67" s="1"/>
      <c r="T67" s="1">
        <f t="shared" si="4"/>
        <v>0</v>
      </c>
    </row>
    <row r="68" spans="1:20" ht="12.75">
      <c r="A68" t="s">
        <v>62</v>
      </c>
      <c r="D68">
        <v>765</v>
      </c>
      <c r="E68" s="1">
        <v>-34</v>
      </c>
      <c r="F68" s="1"/>
      <c r="G68" s="2">
        <v>-17</v>
      </c>
      <c r="H68" s="1"/>
      <c r="I68" s="2">
        <f t="shared" si="0"/>
        <v>17</v>
      </c>
      <c r="J68" s="3">
        <f t="shared" si="1"/>
        <v>-0.5</v>
      </c>
      <c r="L68" s="2">
        <v>1</v>
      </c>
      <c r="M68" s="2">
        <v>-17</v>
      </c>
      <c r="N68" s="2">
        <f t="shared" si="2"/>
        <v>-18</v>
      </c>
      <c r="O68" s="1">
        <v>-47</v>
      </c>
      <c r="P68" s="1">
        <v>-34</v>
      </c>
      <c r="Q68" s="1">
        <f t="shared" si="3"/>
        <v>13</v>
      </c>
      <c r="R68" s="2">
        <v>-65</v>
      </c>
      <c r="S68" s="1">
        <v>-34</v>
      </c>
      <c r="T68" s="1">
        <f t="shared" si="4"/>
        <v>31</v>
      </c>
    </row>
    <row r="69" spans="1:20" ht="12.75">
      <c r="A69" s="8" t="s">
        <v>63</v>
      </c>
      <c r="B69" s="8"/>
      <c r="C69" s="8"/>
      <c r="D69" s="8">
        <v>823</v>
      </c>
      <c r="E69" s="9">
        <v>5</v>
      </c>
      <c r="F69" s="9"/>
      <c r="G69" s="10">
        <v>5</v>
      </c>
      <c r="H69" s="9"/>
      <c r="I69" s="10">
        <f t="shared" si="0"/>
        <v>0</v>
      </c>
      <c r="J69" s="11">
        <f t="shared" si="1"/>
        <v>0</v>
      </c>
      <c r="K69" s="8"/>
      <c r="L69" s="10">
        <v>5</v>
      </c>
      <c r="M69" s="10">
        <v>5</v>
      </c>
      <c r="N69" s="2">
        <f t="shared" si="2"/>
        <v>0</v>
      </c>
      <c r="O69" s="9">
        <v>5</v>
      </c>
      <c r="P69" s="9">
        <v>5</v>
      </c>
      <c r="Q69" s="9">
        <f t="shared" si="3"/>
        <v>0</v>
      </c>
      <c r="R69" s="10">
        <v>5</v>
      </c>
      <c r="S69" s="9">
        <v>5</v>
      </c>
      <c r="T69" s="9">
        <f t="shared" si="4"/>
        <v>0</v>
      </c>
    </row>
    <row r="70" spans="1:20" ht="12.75">
      <c r="A70" s="8" t="s">
        <v>64</v>
      </c>
      <c r="B70" s="8"/>
      <c r="C70" s="8"/>
      <c r="D70" s="8">
        <v>839</v>
      </c>
      <c r="E70" s="9">
        <v>2</v>
      </c>
      <c r="F70" s="9"/>
      <c r="G70" s="10">
        <v>2</v>
      </c>
      <c r="H70" s="9">
        <v>2</v>
      </c>
      <c r="I70" s="10">
        <f aca="true" t="shared" si="5" ref="I70:I94">G70-E70</f>
        <v>0</v>
      </c>
      <c r="J70" s="11">
        <f aca="true" t="shared" si="6" ref="J70:J94">I70/E70</f>
        <v>0</v>
      </c>
      <c r="K70" s="8"/>
      <c r="L70" s="10">
        <v>2</v>
      </c>
      <c r="M70" s="10">
        <v>2</v>
      </c>
      <c r="N70" s="2">
        <f aca="true" t="shared" si="7" ref="N70:N94">M70-L70</f>
        <v>0</v>
      </c>
      <c r="O70" s="9">
        <v>2</v>
      </c>
      <c r="P70" s="9">
        <v>2</v>
      </c>
      <c r="Q70" s="9">
        <f aca="true" t="shared" si="8" ref="Q70:Q94">P70-O70</f>
        <v>0</v>
      </c>
      <c r="R70" s="10">
        <v>2</v>
      </c>
      <c r="S70" s="9">
        <v>2</v>
      </c>
      <c r="T70" s="9">
        <f aca="true" t="shared" si="9" ref="T70:T94">S70-R70</f>
        <v>0</v>
      </c>
    </row>
    <row r="71" spans="1:20" ht="12.75">
      <c r="A71" s="8" t="s">
        <v>65</v>
      </c>
      <c r="B71" s="8"/>
      <c r="C71" s="8"/>
      <c r="D71" s="8">
        <v>836</v>
      </c>
      <c r="E71" s="9">
        <v>342</v>
      </c>
      <c r="F71" s="9"/>
      <c r="G71" s="10">
        <v>0</v>
      </c>
      <c r="H71" s="9"/>
      <c r="I71" s="10">
        <f t="shared" si="5"/>
        <v>-342</v>
      </c>
      <c r="J71" s="11">
        <f t="shared" si="6"/>
        <v>-1</v>
      </c>
      <c r="K71" s="8"/>
      <c r="L71" s="10">
        <v>0</v>
      </c>
      <c r="M71" s="10">
        <v>0</v>
      </c>
      <c r="N71" s="2">
        <f t="shared" si="7"/>
        <v>0</v>
      </c>
      <c r="O71" s="9">
        <v>1</v>
      </c>
      <c r="P71" s="9">
        <v>342</v>
      </c>
      <c r="Q71" s="9">
        <f t="shared" si="8"/>
        <v>341</v>
      </c>
      <c r="R71" s="10">
        <v>647</v>
      </c>
      <c r="S71" s="9">
        <v>342</v>
      </c>
      <c r="T71" s="9">
        <f t="shared" si="9"/>
        <v>-305</v>
      </c>
    </row>
    <row r="72" spans="1:20" ht="12.75">
      <c r="A72" s="8" t="s">
        <v>66</v>
      </c>
      <c r="B72" s="8"/>
      <c r="C72" s="8"/>
      <c r="D72" s="8">
        <v>854</v>
      </c>
      <c r="E72" s="9">
        <v>3</v>
      </c>
      <c r="F72" s="9"/>
      <c r="G72" s="10">
        <v>3</v>
      </c>
      <c r="H72" s="9"/>
      <c r="I72" s="10">
        <f t="shared" si="5"/>
        <v>0</v>
      </c>
      <c r="J72" s="11">
        <f t="shared" si="6"/>
        <v>0</v>
      </c>
      <c r="K72" s="8"/>
      <c r="L72" s="10">
        <v>3</v>
      </c>
      <c r="M72" s="10">
        <v>3</v>
      </c>
      <c r="N72" s="2">
        <f t="shared" si="7"/>
        <v>0</v>
      </c>
      <c r="O72" s="9">
        <v>3</v>
      </c>
      <c r="P72" s="9">
        <v>3</v>
      </c>
      <c r="Q72" s="9">
        <f t="shared" si="8"/>
        <v>0</v>
      </c>
      <c r="R72" s="10">
        <v>2</v>
      </c>
      <c r="S72" s="9">
        <v>3</v>
      </c>
      <c r="T72" s="9">
        <f t="shared" si="9"/>
        <v>1</v>
      </c>
    </row>
    <row r="73" spans="1:20" ht="12.75">
      <c r="A73" t="s">
        <v>67</v>
      </c>
      <c r="D73">
        <v>331</v>
      </c>
      <c r="E73" s="1">
        <v>101</v>
      </c>
      <c r="F73" s="1"/>
      <c r="G73" s="2">
        <v>0</v>
      </c>
      <c r="H73" s="1"/>
      <c r="I73" s="2">
        <f t="shared" si="5"/>
        <v>-101</v>
      </c>
      <c r="J73" s="3">
        <f t="shared" si="6"/>
        <v>-1</v>
      </c>
      <c r="L73" s="2">
        <v>0</v>
      </c>
      <c r="M73" s="2">
        <v>0</v>
      </c>
      <c r="N73" s="2">
        <f t="shared" si="7"/>
        <v>0</v>
      </c>
      <c r="O73" s="1">
        <v>16</v>
      </c>
      <c r="P73" s="1">
        <v>101</v>
      </c>
      <c r="Q73" s="1">
        <f t="shared" si="8"/>
        <v>85</v>
      </c>
      <c r="R73" s="2">
        <v>16</v>
      </c>
      <c r="S73" s="1">
        <v>101</v>
      </c>
      <c r="T73" s="1">
        <f t="shared" si="9"/>
        <v>85</v>
      </c>
    </row>
    <row r="74" spans="1:20" ht="12.75">
      <c r="A74" t="s">
        <v>68</v>
      </c>
      <c r="E74" s="1"/>
      <c r="F74" s="1"/>
      <c r="G74" s="2"/>
      <c r="H74" s="1"/>
      <c r="I74" s="2">
        <f t="shared" si="5"/>
        <v>0</v>
      </c>
      <c r="J74" s="3" t="e">
        <f t="shared" si="6"/>
        <v>#DIV/0!</v>
      </c>
      <c r="L74" s="2">
        <v>0</v>
      </c>
      <c r="M74" s="2"/>
      <c r="N74" s="2">
        <f t="shared" si="7"/>
        <v>0</v>
      </c>
      <c r="O74" s="1">
        <v>1</v>
      </c>
      <c r="P74" s="1"/>
      <c r="Q74" s="1">
        <f t="shared" si="8"/>
        <v>-1</v>
      </c>
      <c r="R74" s="2"/>
      <c r="S74" s="1"/>
      <c r="T74" s="1">
        <f t="shared" si="9"/>
        <v>0</v>
      </c>
    </row>
    <row r="75" spans="1:20" ht="12.75">
      <c r="A75" t="s">
        <v>69</v>
      </c>
      <c r="D75">
        <v>202</v>
      </c>
      <c r="E75" s="1">
        <v>4795</v>
      </c>
      <c r="F75" s="1">
        <v>500</v>
      </c>
      <c r="G75" s="2">
        <v>3917</v>
      </c>
      <c r="H75" s="1">
        <v>2750</v>
      </c>
      <c r="I75" s="2">
        <f t="shared" si="5"/>
        <v>-878</v>
      </c>
      <c r="J75" s="3">
        <f t="shared" si="6"/>
        <v>-0.18310740354535976</v>
      </c>
      <c r="L75" s="2">
        <v>4097</v>
      </c>
      <c r="M75" s="2">
        <v>3917</v>
      </c>
      <c r="N75" s="2">
        <f t="shared" si="7"/>
        <v>-180</v>
      </c>
      <c r="O75" s="1">
        <v>6316</v>
      </c>
      <c r="P75" s="1">
        <v>4795</v>
      </c>
      <c r="Q75" s="1">
        <f t="shared" si="8"/>
        <v>-1521</v>
      </c>
      <c r="R75" s="2">
        <v>6304</v>
      </c>
      <c r="S75" s="1">
        <v>4795</v>
      </c>
      <c r="T75" s="1">
        <f t="shared" si="9"/>
        <v>-1509</v>
      </c>
    </row>
    <row r="76" spans="1:20" ht="12.75">
      <c r="A76" t="s">
        <v>70</v>
      </c>
      <c r="D76">
        <v>226</v>
      </c>
      <c r="E76" s="1">
        <v>-27</v>
      </c>
      <c r="F76" s="1"/>
      <c r="G76" s="2">
        <v>-62</v>
      </c>
      <c r="H76" s="1"/>
      <c r="I76" s="2">
        <f t="shared" si="5"/>
        <v>-35</v>
      </c>
      <c r="J76" s="3">
        <f t="shared" si="6"/>
        <v>1.2962962962962963</v>
      </c>
      <c r="L76" s="2">
        <v>-27</v>
      </c>
      <c r="M76" s="2">
        <v>-62</v>
      </c>
      <c r="N76" s="2">
        <f t="shared" si="7"/>
        <v>-35</v>
      </c>
      <c r="O76" s="1">
        <v>37</v>
      </c>
      <c r="P76" s="1">
        <v>-27</v>
      </c>
      <c r="Q76" s="1">
        <f t="shared" si="8"/>
        <v>-64</v>
      </c>
      <c r="R76" s="2">
        <v>38</v>
      </c>
      <c r="S76" s="1">
        <v>-27</v>
      </c>
      <c r="T76" s="1">
        <f t="shared" si="9"/>
        <v>-65</v>
      </c>
    </row>
    <row r="77" spans="1:20" ht="12.75">
      <c r="A77" t="s">
        <v>71</v>
      </c>
      <c r="D77">
        <v>241</v>
      </c>
      <c r="E77" s="1">
        <v>0</v>
      </c>
      <c r="F77" s="1"/>
      <c r="G77" s="2">
        <v>34</v>
      </c>
      <c r="H77" s="1"/>
      <c r="I77" s="2">
        <f t="shared" si="5"/>
        <v>34</v>
      </c>
      <c r="J77" s="3" t="e">
        <f t="shared" si="6"/>
        <v>#DIV/0!</v>
      </c>
      <c r="L77" s="2">
        <v>29</v>
      </c>
      <c r="M77" s="2">
        <v>34</v>
      </c>
      <c r="N77" s="2">
        <f t="shared" si="7"/>
        <v>5</v>
      </c>
      <c r="O77" s="1">
        <v>0</v>
      </c>
      <c r="P77" s="1">
        <v>0</v>
      </c>
      <c r="Q77" s="1">
        <f t="shared" si="8"/>
        <v>0</v>
      </c>
      <c r="R77" s="2"/>
      <c r="S77" s="1">
        <v>0</v>
      </c>
      <c r="T77" s="1">
        <f t="shared" si="9"/>
        <v>0</v>
      </c>
    </row>
    <row r="78" spans="1:20" ht="12.75">
      <c r="A78" t="s">
        <v>72</v>
      </c>
      <c r="E78" s="1"/>
      <c r="F78" s="1"/>
      <c r="G78" s="2"/>
      <c r="H78" s="1"/>
      <c r="I78" s="2">
        <f t="shared" si="5"/>
        <v>0</v>
      </c>
      <c r="J78" s="3" t="e">
        <f t="shared" si="6"/>
        <v>#DIV/0!</v>
      </c>
      <c r="L78" s="2">
        <v>0</v>
      </c>
      <c r="M78" s="2"/>
      <c r="N78" s="2">
        <f t="shared" si="7"/>
        <v>0</v>
      </c>
      <c r="O78" s="1"/>
      <c r="P78" s="1"/>
      <c r="Q78" s="1">
        <f t="shared" si="8"/>
        <v>0</v>
      </c>
      <c r="R78" s="2"/>
      <c r="S78" s="1"/>
      <c r="T78" s="1">
        <f t="shared" si="9"/>
        <v>0</v>
      </c>
    </row>
    <row r="79" spans="1:20" ht="12.75">
      <c r="A79" t="s">
        <v>73</v>
      </c>
      <c r="E79" s="1"/>
      <c r="F79" s="1"/>
      <c r="G79" s="2"/>
      <c r="H79" s="1"/>
      <c r="I79" s="2">
        <f t="shared" si="5"/>
        <v>0</v>
      </c>
      <c r="J79" s="3" t="e">
        <f t="shared" si="6"/>
        <v>#DIV/0!</v>
      </c>
      <c r="L79" s="2">
        <v>0</v>
      </c>
      <c r="M79" s="2"/>
      <c r="N79" s="2">
        <f t="shared" si="7"/>
        <v>0</v>
      </c>
      <c r="O79" s="1"/>
      <c r="P79" s="1"/>
      <c r="Q79" s="1">
        <f t="shared" si="8"/>
        <v>0</v>
      </c>
      <c r="R79" s="2"/>
      <c r="S79" s="1"/>
      <c r="T79" s="1">
        <f t="shared" si="9"/>
        <v>0</v>
      </c>
    </row>
    <row r="80" spans="1:20" ht="12.75">
      <c r="A80" t="s">
        <v>74</v>
      </c>
      <c r="D80">
        <v>475</v>
      </c>
      <c r="E80" s="1">
        <v>6878</v>
      </c>
      <c r="F80" s="1"/>
      <c r="G80" s="2">
        <v>8121</v>
      </c>
      <c r="H80" s="1"/>
      <c r="I80" s="2">
        <f t="shared" si="5"/>
        <v>1243</v>
      </c>
      <c r="J80" s="3">
        <f t="shared" si="6"/>
        <v>0.1807211398662402</v>
      </c>
      <c r="L80" s="2">
        <v>8598</v>
      </c>
      <c r="M80" s="2">
        <v>8121</v>
      </c>
      <c r="N80" s="2">
        <f t="shared" si="7"/>
        <v>-477</v>
      </c>
      <c r="O80" s="1">
        <v>3969</v>
      </c>
      <c r="P80" s="1">
        <v>6878</v>
      </c>
      <c r="Q80" s="1">
        <f t="shared" si="8"/>
        <v>2909</v>
      </c>
      <c r="R80" s="2">
        <v>3109</v>
      </c>
      <c r="S80" s="1">
        <v>6878</v>
      </c>
      <c r="T80" s="1">
        <f t="shared" si="9"/>
        <v>3769</v>
      </c>
    </row>
    <row r="81" spans="1:20" ht="12.75">
      <c r="A81" s="14" t="s">
        <v>18</v>
      </c>
      <c r="B81" s="14"/>
      <c r="C81" s="14"/>
      <c r="D81" s="14">
        <v>211</v>
      </c>
      <c r="E81" s="5">
        <v>72</v>
      </c>
      <c r="F81" s="5"/>
      <c r="G81" s="6">
        <v>-237</v>
      </c>
      <c r="H81" s="5"/>
      <c r="I81" s="12">
        <f t="shared" si="5"/>
        <v>-309</v>
      </c>
      <c r="J81" s="7">
        <f t="shared" si="6"/>
        <v>-4.291666666666667</v>
      </c>
      <c r="K81" s="4" t="s">
        <v>94</v>
      </c>
      <c r="L81" s="6">
        <v>-30</v>
      </c>
      <c r="M81" s="6">
        <v>-237</v>
      </c>
      <c r="N81" s="12">
        <f t="shared" si="7"/>
        <v>-207</v>
      </c>
      <c r="O81" s="5">
        <v>235</v>
      </c>
      <c r="P81" s="5">
        <v>72</v>
      </c>
      <c r="Q81" s="13">
        <f t="shared" si="8"/>
        <v>-163</v>
      </c>
      <c r="R81" s="6">
        <v>216</v>
      </c>
      <c r="S81" s="5">
        <v>72</v>
      </c>
      <c r="T81" s="13">
        <f t="shared" si="9"/>
        <v>-144</v>
      </c>
    </row>
    <row r="82" spans="1:20" ht="12.75">
      <c r="A82" t="s">
        <v>77</v>
      </c>
      <c r="D82">
        <v>221</v>
      </c>
      <c r="E82" s="1">
        <v>0</v>
      </c>
      <c r="F82" s="1"/>
      <c r="G82" s="2">
        <v>61</v>
      </c>
      <c r="H82" s="1"/>
      <c r="I82" s="2">
        <f t="shared" si="5"/>
        <v>61</v>
      </c>
      <c r="J82" s="3" t="e">
        <f t="shared" si="6"/>
        <v>#DIV/0!</v>
      </c>
      <c r="L82" s="2">
        <v>0</v>
      </c>
      <c r="M82" s="2">
        <v>61</v>
      </c>
      <c r="N82" s="2">
        <f t="shared" si="7"/>
        <v>61</v>
      </c>
      <c r="O82" s="1">
        <v>0</v>
      </c>
      <c r="P82" s="1">
        <v>0</v>
      </c>
      <c r="Q82" s="1">
        <f t="shared" si="8"/>
        <v>0</v>
      </c>
      <c r="R82" s="2">
        <v>0</v>
      </c>
      <c r="S82" s="1">
        <v>0</v>
      </c>
      <c r="T82" s="1">
        <f t="shared" si="9"/>
        <v>0</v>
      </c>
    </row>
    <row r="83" spans="1:20" ht="12.75">
      <c r="A83" t="s">
        <v>91</v>
      </c>
      <c r="D83">
        <v>323</v>
      </c>
      <c r="E83" s="1">
        <v>0</v>
      </c>
      <c r="F83" s="1"/>
      <c r="G83" s="2">
        <v>0</v>
      </c>
      <c r="H83" s="1"/>
      <c r="I83" s="2">
        <f t="shared" si="5"/>
        <v>0</v>
      </c>
      <c r="J83" s="3" t="e">
        <f t="shared" si="6"/>
        <v>#DIV/0!</v>
      </c>
      <c r="L83" s="2">
        <v>0</v>
      </c>
      <c r="M83" s="2">
        <v>0</v>
      </c>
      <c r="N83" s="2">
        <f t="shared" si="7"/>
        <v>0</v>
      </c>
      <c r="O83" s="1"/>
      <c r="P83" s="1">
        <v>0</v>
      </c>
      <c r="Q83" s="1">
        <f t="shared" si="8"/>
        <v>0</v>
      </c>
      <c r="R83" s="2">
        <v>85</v>
      </c>
      <c r="S83" s="1">
        <v>0</v>
      </c>
      <c r="T83" s="1">
        <f t="shared" si="9"/>
        <v>-85</v>
      </c>
    </row>
    <row r="84" spans="1:20" ht="12.75">
      <c r="A84" s="8" t="s">
        <v>78</v>
      </c>
      <c r="B84" s="8"/>
      <c r="C84" s="8"/>
      <c r="D84" s="8">
        <v>862</v>
      </c>
      <c r="E84" s="9">
        <v>0</v>
      </c>
      <c r="F84" s="9"/>
      <c r="G84" s="10">
        <v>863</v>
      </c>
      <c r="H84" s="9">
        <v>863</v>
      </c>
      <c r="I84" s="10">
        <f t="shared" si="5"/>
        <v>863</v>
      </c>
      <c r="J84" s="11" t="e">
        <f t="shared" si="6"/>
        <v>#DIV/0!</v>
      </c>
      <c r="K84" s="8"/>
      <c r="L84" s="10">
        <v>0</v>
      </c>
      <c r="M84" s="10">
        <v>863</v>
      </c>
      <c r="N84" s="10">
        <f t="shared" si="7"/>
        <v>863</v>
      </c>
      <c r="O84" s="9">
        <v>0</v>
      </c>
      <c r="P84" s="9">
        <v>0</v>
      </c>
      <c r="Q84" s="9">
        <f t="shared" si="8"/>
        <v>0</v>
      </c>
      <c r="R84" s="10"/>
      <c r="S84" s="9">
        <v>0</v>
      </c>
      <c r="T84" s="9">
        <f t="shared" si="9"/>
        <v>0</v>
      </c>
    </row>
    <row r="85" spans="1:20" ht="12.75">
      <c r="A85" s="8" t="s">
        <v>79</v>
      </c>
      <c r="B85" s="8"/>
      <c r="C85" s="8"/>
      <c r="D85" s="8">
        <v>863</v>
      </c>
      <c r="E85" s="9">
        <v>0</v>
      </c>
      <c r="F85" s="9"/>
      <c r="G85" s="10">
        <v>8407</v>
      </c>
      <c r="H85" s="9">
        <v>8407</v>
      </c>
      <c r="I85" s="10">
        <f t="shared" si="5"/>
        <v>8407</v>
      </c>
      <c r="J85" s="11" t="e">
        <f t="shared" si="6"/>
        <v>#DIV/0!</v>
      </c>
      <c r="K85" s="8"/>
      <c r="L85" s="10">
        <v>0</v>
      </c>
      <c r="M85" s="10">
        <v>8407</v>
      </c>
      <c r="N85" s="10">
        <f t="shared" si="7"/>
        <v>8407</v>
      </c>
      <c r="O85" s="9">
        <v>0</v>
      </c>
      <c r="P85" s="9">
        <v>0</v>
      </c>
      <c r="Q85" s="9">
        <f t="shared" si="8"/>
        <v>0</v>
      </c>
      <c r="R85" s="10"/>
      <c r="S85" s="9">
        <v>0</v>
      </c>
      <c r="T85" s="9">
        <f t="shared" si="9"/>
        <v>0</v>
      </c>
    </row>
    <row r="86" spans="5:20" ht="12.75">
      <c r="E86" s="1"/>
      <c r="F86" s="1"/>
      <c r="G86" s="2"/>
      <c r="H86" s="1"/>
      <c r="I86" s="2">
        <f t="shared" si="5"/>
        <v>0</v>
      </c>
      <c r="J86" s="3" t="e">
        <f t="shared" si="6"/>
        <v>#DIV/0!</v>
      </c>
      <c r="L86" s="2">
        <v>0</v>
      </c>
      <c r="M86" s="2"/>
      <c r="N86" s="2">
        <f t="shared" si="7"/>
        <v>0</v>
      </c>
      <c r="O86" s="1"/>
      <c r="P86" s="1"/>
      <c r="Q86" s="1">
        <f t="shared" si="8"/>
        <v>0</v>
      </c>
      <c r="R86" s="2"/>
      <c r="S86" s="1"/>
      <c r="T86" s="1">
        <f t="shared" si="9"/>
        <v>0</v>
      </c>
    </row>
    <row r="87" spans="1:20" ht="12.75">
      <c r="A87" t="s">
        <v>85</v>
      </c>
      <c r="D87">
        <v>269</v>
      </c>
      <c r="E87" s="1">
        <v>2</v>
      </c>
      <c r="F87" s="1"/>
      <c r="G87" s="2">
        <v>2</v>
      </c>
      <c r="H87" s="1"/>
      <c r="I87" s="2">
        <f t="shared" si="5"/>
        <v>0</v>
      </c>
      <c r="J87" s="3">
        <f t="shared" si="6"/>
        <v>0</v>
      </c>
      <c r="L87" s="2">
        <v>2</v>
      </c>
      <c r="M87" s="2">
        <v>2</v>
      </c>
      <c r="N87" s="2">
        <f t="shared" si="7"/>
        <v>0</v>
      </c>
      <c r="O87" s="1">
        <v>2</v>
      </c>
      <c r="P87" s="1">
        <v>2</v>
      </c>
      <c r="Q87" s="1">
        <f t="shared" si="8"/>
        <v>0</v>
      </c>
      <c r="R87" s="2">
        <v>1</v>
      </c>
      <c r="S87" s="1">
        <v>2</v>
      </c>
      <c r="T87" s="1">
        <f t="shared" si="9"/>
        <v>1</v>
      </c>
    </row>
    <row r="88" spans="1:20" ht="12.75">
      <c r="A88" t="s">
        <v>86</v>
      </c>
      <c r="D88">
        <v>278</v>
      </c>
      <c r="E88" s="1">
        <v>0</v>
      </c>
      <c r="F88" s="1"/>
      <c r="G88" s="2">
        <v>0</v>
      </c>
      <c r="H88" s="1"/>
      <c r="I88" s="2">
        <f t="shared" si="5"/>
        <v>0</v>
      </c>
      <c r="J88" s="3" t="e">
        <f t="shared" si="6"/>
        <v>#DIV/0!</v>
      </c>
      <c r="L88" s="2">
        <v>0</v>
      </c>
      <c r="M88" s="2">
        <v>0</v>
      </c>
      <c r="N88" s="2">
        <f t="shared" si="7"/>
        <v>0</v>
      </c>
      <c r="O88" s="1">
        <v>0</v>
      </c>
      <c r="P88" s="1">
        <v>0</v>
      </c>
      <c r="Q88" s="1">
        <f t="shared" si="8"/>
        <v>0</v>
      </c>
      <c r="R88" s="2">
        <v>0</v>
      </c>
      <c r="S88" s="1">
        <v>0</v>
      </c>
      <c r="T88" s="1">
        <f t="shared" si="9"/>
        <v>0</v>
      </c>
    </row>
    <row r="89" spans="1:20" ht="12.75">
      <c r="A89" t="s">
        <v>87</v>
      </c>
      <c r="D89">
        <v>401</v>
      </c>
      <c r="E89" s="1">
        <v>0</v>
      </c>
      <c r="F89" s="1"/>
      <c r="G89" s="2">
        <v>0</v>
      </c>
      <c r="H89" s="1"/>
      <c r="I89" s="2">
        <f t="shared" si="5"/>
        <v>0</v>
      </c>
      <c r="J89" s="3" t="e">
        <f t="shared" si="6"/>
        <v>#DIV/0!</v>
      </c>
      <c r="L89" s="2">
        <v>0</v>
      </c>
      <c r="M89" s="2">
        <v>0</v>
      </c>
      <c r="N89" s="2">
        <f t="shared" si="7"/>
        <v>0</v>
      </c>
      <c r="O89" s="1">
        <v>0</v>
      </c>
      <c r="P89" s="1">
        <v>0</v>
      </c>
      <c r="Q89" s="1">
        <f t="shared" si="8"/>
        <v>0</v>
      </c>
      <c r="R89" s="2"/>
      <c r="S89" s="1">
        <v>0</v>
      </c>
      <c r="T89" s="1">
        <f t="shared" si="9"/>
        <v>0</v>
      </c>
    </row>
    <row r="90" spans="1:20" ht="12.75">
      <c r="A90" t="s">
        <v>88</v>
      </c>
      <c r="D90">
        <v>476</v>
      </c>
      <c r="E90" s="1">
        <v>0</v>
      </c>
      <c r="F90" s="1"/>
      <c r="G90" s="2">
        <v>-470</v>
      </c>
      <c r="H90" s="1"/>
      <c r="I90" s="2">
        <f t="shared" si="5"/>
        <v>-470</v>
      </c>
      <c r="J90" s="3" t="e">
        <f t="shared" si="6"/>
        <v>#DIV/0!</v>
      </c>
      <c r="L90" s="2">
        <v>0</v>
      </c>
      <c r="M90" s="2">
        <v>-470</v>
      </c>
      <c r="N90" s="2">
        <f t="shared" si="7"/>
        <v>-470</v>
      </c>
      <c r="O90" s="1"/>
      <c r="P90" s="1">
        <v>0</v>
      </c>
      <c r="Q90" s="1">
        <f t="shared" si="8"/>
        <v>0</v>
      </c>
      <c r="R90" s="2"/>
      <c r="S90" s="1">
        <v>0</v>
      </c>
      <c r="T90" s="1">
        <f t="shared" si="9"/>
        <v>0</v>
      </c>
    </row>
    <row r="91" spans="5:20" ht="12.75">
      <c r="E91" s="1"/>
      <c r="F91" s="1"/>
      <c r="G91" s="2"/>
      <c r="H91" s="1"/>
      <c r="I91" s="2">
        <f t="shared" si="5"/>
        <v>0</v>
      </c>
      <c r="J91" s="3"/>
      <c r="L91" s="2">
        <v>0</v>
      </c>
      <c r="M91" s="2"/>
      <c r="N91" s="2"/>
      <c r="O91" s="1"/>
      <c r="P91" s="1"/>
      <c r="Q91" s="1"/>
      <c r="R91" s="2"/>
      <c r="S91" s="1"/>
      <c r="T91" s="1">
        <f t="shared" si="9"/>
        <v>0</v>
      </c>
    </row>
    <row r="92" spans="5:20" ht="12.75">
      <c r="E92" s="1"/>
      <c r="F92" s="1"/>
      <c r="H92" s="1"/>
      <c r="I92" s="2">
        <f t="shared" si="5"/>
        <v>0</v>
      </c>
      <c r="J92" s="3" t="e">
        <f t="shared" si="6"/>
        <v>#DIV/0!</v>
      </c>
      <c r="L92" s="2">
        <v>0</v>
      </c>
      <c r="N92" s="2">
        <f t="shared" si="7"/>
        <v>0</v>
      </c>
      <c r="O92" s="1"/>
      <c r="P92" s="1"/>
      <c r="Q92" s="1">
        <f t="shared" si="8"/>
        <v>0</v>
      </c>
      <c r="R92" s="2"/>
      <c r="S92" s="1"/>
      <c r="T92" s="1">
        <f t="shared" si="9"/>
        <v>0</v>
      </c>
    </row>
    <row r="93" spans="5:20" ht="12.75">
      <c r="E93" s="1"/>
      <c r="F93" s="1"/>
      <c r="H93" s="1"/>
      <c r="I93" s="2">
        <f t="shared" si="5"/>
        <v>0</v>
      </c>
      <c r="J93" s="3" t="e">
        <f t="shared" si="6"/>
        <v>#DIV/0!</v>
      </c>
      <c r="L93" s="2">
        <v>0</v>
      </c>
      <c r="N93" s="2">
        <f t="shared" si="7"/>
        <v>0</v>
      </c>
      <c r="O93" s="1"/>
      <c r="P93" s="1"/>
      <c r="Q93" s="1">
        <f t="shared" si="8"/>
        <v>0</v>
      </c>
      <c r="R93" s="2"/>
      <c r="S93" s="1"/>
      <c r="T93" s="1">
        <f t="shared" si="9"/>
        <v>0</v>
      </c>
    </row>
    <row r="94" spans="1:20" ht="12.75">
      <c r="A94" t="s">
        <v>89</v>
      </c>
      <c r="E94" s="1">
        <f>SUM(E5:E93)</f>
        <v>57318</v>
      </c>
      <c r="F94" s="1">
        <f>SUM(F5:F93)</f>
        <v>33596</v>
      </c>
      <c r="G94" s="2">
        <f>SUM(G5:G93)</f>
        <v>57474</v>
      </c>
      <c r="H94" s="1">
        <f>SUM(H5:H93)</f>
        <v>43349</v>
      </c>
      <c r="I94" s="2">
        <f t="shared" si="5"/>
        <v>156</v>
      </c>
      <c r="J94" s="3">
        <f t="shared" si="6"/>
        <v>0.002721658117868732</v>
      </c>
      <c r="L94" s="2">
        <v>70437</v>
      </c>
      <c r="M94" s="2">
        <f>SUM(M5:M93)</f>
        <v>57474</v>
      </c>
      <c r="N94" s="2">
        <f t="shared" si="7"/>
        <v>-12963</v>
      </c>
      <c r="O94" s="1">
        <f>SUM(O5:O93)</f>
        <v>76288</v>
      </c>
      <c r="P94" s="1">
        <f>SUM(P5:P93)</f>
        <v>57318</v>
      </c>
      <c r="Q94" s="1">
        <f t="shared" si="8"/>
        <v>-18970</v>
      </c>
      <c r="R94" s="2">
        <f>SUM(R5:R93)</f>
        <v>64596</v>
      </c>
      <c r="S94" s="1">
        <f>SUM(S5:S93)</f>
        <v>57318</v>
      </c>
      <c r="T94" s="1">
        <f t="shared" si="9"/>
        <v>-7278</v>
      </c>
    </row>
    <row r="95" ht="12.75">
      <c r="L95" s="2"/>
    </row>
    <row r="96" spans="1:12" ht="12.75">
      <c r="A96" s="8" t="s">
        <v>96</v>
      </c>
      <c r="B96" s="8"/>
      <c r="C96" s="8"/>
      <c r="D96" s="8"/>
      <c r="E96" s="8"/>
      <c r="F96" s="8" t="s">
        <v>110</v>
      </c>
      <c r="G96" s="16"/>
      <c r="H96" s="8"/>
      <c r="I96" s="17"/>
      <c r="L96" s="2"/>
    </row>
    <row r="97" spans="1:13" ht="12.75">
      <c r="A97" s="14" t="s">
        <v>97</v>
      </c>
      <c r="B97" s="14"/>
      <c r="C97" s="14"/>
      <c r="D97" s="14"/>
      <c r="E97" s="14"/>
      <c r="F97" s="14"/>
      <c r="G97" s="4"/>
      <c r="H97" s="4"/>
      <c r="L97" s="2"/>
      <c r="M97" s="2"/>
    </row>
    <row r="98" spans="1:18" ht="12.75">
      <c r="A98" s="14" t="s">
        <v>98</v>
      </c>
      <c r="B98" s="14"/>
      <c r="C98" s="14"/>
      <c r="D98" s="14"/>
      <c r="E98" s="14"/>
      <c r="F98" s="14"/>
      <c r="G98" s="14"/>
      <c r="H98" s="14"/>
      <c r="I98" s="20">
        <v>-6972</v>
      </c>
      <c r="K98" s="14" t="s">
        <v>104</v>
      </c>
      <c r="L98" s="6"/>
      <c r="M98" s="6"/>
      <c r="N98" s="4"/>
      <c r="O98" s="4"/>
      <c r="P98" s="4"/>
      <c r="Q98" s="4"/>
      <c r="R98" s="20">
        <v>-6797</v>
      </c>
    </row>
    <row r="99" spans="1:12" ht="12.75">
      <c r="A99" s="15"/>
      <c r="B99" s="15"/>
      <c r="C99" s="15"/>
      <c r="D99" s="15"/>
      <c r="E99" s="15"/>
      <c r="F99" s="15"/>
      <c r="G99" s="15"/>
      <c r="H99" s="15"/>
      <c r="L99" s="2"/>
    </row>
    <row r="100" spans="1:21" ht="12.75">
      <c r="A100" s="14" t="s">
        <v>102</v>
      </c>
      <c r="B100" s="14"/>
      <c r="C100" s="14"/>
      <c r="D100" s="14"/>
      <c r="E100" s="14"/>
      <c r="F100" s="14"/>
      <c r="G100" s="14"/>
      <c r="H100" s="14"/>
      <c r="I100" s="13">
        <v>-3982</v>
      </c>
      <c r="L100" s="15" t="s">
        <v>105</v>
      </c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ht="12.75">
      <c r="A101" s="14" t="s">
        <v>99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15"/>
      <c r="M101" s="15" t="s">
        <v>106</v>
      </c>
      <c r="N101" s="15"/>
      <c r="O101" s="15"/>
      <c r="P101" s="15" t="s">
        <v>115</v>
      </c>
      <c r="Q101" s="15"/>
      <c r="R101" s="15" t="s">
        <v>116</v>
      </c>
      <c r="S101" s="15"/>
      <c r="T101" s="15"/>
      <c r="U101" s="15"/>
    </row>
    <row r="102" spans="12:21" ht="12.75">
      <c r="L102" s="15"/>
      <c r="M102" s="15" t="s">
        <v>107</v>
      </c>
      <c r="N102" s="15"/>
      <c r="O102" s="15"/>
      <c r="P102" s="15"/>
      <c r="Q102" s="15"/>
      <c r="R102" s="15"/>
      <c r="S102" s="15"/>
      <c r="T102" s="15"/>
      <c r="U102" s="15"/>
    </row>
    <row r="103" spans="1:21" ht="12.75">
      <c r="A103" s="14" t="s">
        <v>112</v>
      </c>
      <c r="B103" s="4"/>
      <c r="C103" s="4"/>
      <c r="D103" s="4"/>
      <c r="E103" s="4" t="s">
        <v>111</v>
      </c>
      <c r="F103" s="4"/>
      <c r="G103" s="4"/>
      <c r="H103" s="4"/>
      <c r="I103" s="4"/>
      <c r="J103" s="4"/>
      <c r="K103" s="19">
        <v>-9072000</v>
      </c>
      <c r="L103" s="15"/>
      <c r="M103" s="15" t="s">
        <v>108</v>
      </c>
      <c r="N103" s="15"/>
      <c r="O103" s="15"/>
      <c r="P103" s="15"/>
      <c r="Q103" s="15"/>
      <c r="R103" s="15"/>
      <c r="S103" s="15"/>
      <c r="T103" s="15"/>
      <c r="U103" s="15"/>
    </row>
    <row r="104" spans="12:21" ht="12.75">
      <c r="L104" s="15"/>
      <c r="M104" s="15" t="s">
        <v>109</v>
      </c>
      <c r="N104" s="15"/>
      <c r="O104" s="15"/>
      <c r="P104" s="15"/>
      <c r="Q104" s="15"/>
      <c r="R104" s="15"/>
      <c r="S104" s="15"/>
      <c r="T104" s="15"/>
      <c r="U104" s="15"/>
    </row>
    <row r="105" spans="1:9" ht="12.75">
      <c r="A105" s="14" t="s">
        <v>100</v>
      </c>
      <c r="B105" s="14"/>
      <c r="C105" s="14"/>
      <c r="D105" s="14"/>
      <c r="E105" s="14"/>
      <c r="F105" s="14"/>
      <c r="G105" s="14"/>
      <c r="H105" s="14"/>
      <c r="I105" s="20">
        <v>-15451</v>
      </c>
    </row>
    <row r="106" spans="1:9" ht="12.75">
      <c r="A106" s="14" t="s">
        <v>101</v>
      </c>
      <c r="B106" s="14"/>
      <c r="C106" s="14"/>
      <c r="D106" s="14"/>
      <c r="E106" s="14"/>
      <c r="F106" s="14"/>
      <c r="G106" s="14"/>
      <c r="H106" s="14"/>
      <c r="I106" s="20">
        <v>-16772</v>
      </c>
    </row>
    <row r="107" ht="12.75">
      <c r="I107" s="1"/>
    </row>
    <row r="108" spans="1:11" ht="12.75">
      <c r="A108" s="15" t="s">
        <v>113</v>
      </c>
      <c r="K108" s="17">
        <v>-22231</v>
      </c>
    </row>
    <row r="109" spans="1:11" ht="12.75">
      <c r="A109" s="15" t="s">
        <v>113</v>
      </c>
      <c r="J109" t="s">
        <v>114</v>
      </c>
      <c r="K109" s="17">
        <v>-22258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8" sqref="B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Friend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Friend</dc:creator>
  <cp:keywords/>
  <dc:description/>
  <cp:lastModifiedBy>John Friend</cp:lastModifiedBy>
  <dcterms:created xsi:type="dcterms:W3CDTF">2014-11-05T23:28:53Z</dcterms:created>
  <dcterms:modified xsi:type="dcterms:W3CDTF">2014-11-07T01:27:23Z</dcterms:modified>
  <cp:category/>
  <cp:version/>
  <cp:contentType/>
  <cp:contentStatus/>
</cp:coreProperties>
</file>